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560" windowHeight="6210" activeTab="0"/>
  </bookViews>
  <sheets>
    <sheet name="2016" sheetId="1" r:id="rId1"/>
  </sheets>
  <definedNames>
    <definedName name="_xlnm.Print_Area" localSheetId="0">'2016'!$A$1:$I$96</definedName>
  </definedNames>
  <calcPr fullCalcOnLoad="1"/>
</workbook>
</file>

<file path=xl/sharedStrings.xml><?xml version="1.0" encoding="utf-8"?>
<sst xmlns="http://schemas.openxmlformats.org/spreadsheetml/2006/main" count="156" uniqueCount="113">
  <si>
    <t>Капітальний ремонт ДНЗ (ясла-садок) № 37 "Ластівка" комбінованого типу, вул. Преображенська, 101</t>
  </si>
  <si>
    <t>Капітальний ремонт гімназії № 9, вул. Академіка Корольова, 27/21</t>
  </si>
  <si>
    <t xml:space="preserve">Капітальний ремонт приміщення спортивної зали дитячо-юнацького клубу "Надія",  вул. Академіка Корольова, 11
</t>
  </si>
  <si>
    <t xml:space="preserve">Капітальний ремонт   КЗ "Навчально-виховне об'єднання-"Спеціалізований загальноосвітній навчальний заклад І ступеня "Гармонія"-гімназія  ім. Тараса Шевченка - центр позашкільного виховання "Контакт", вул. В'ячеслава Чорновола, 15 </t>
  </si>
  <si>
    <t>лист управ. культ. 11.10.13 № 01-23/674</t>
  </si>
  <si>
    <t>лист упр.освіти 15.10.13 № 3320/2-01-09</t>
  </si>
  <si>
    <t>д/зв № 251 11.06.13</t>
  </si>
  <si>
    <t xml:space="preserve">Загальний  обсяг фінансування будівництва  </t>
  </si>
  <si>
    <t>Всього видатків на завершення будівництва об'єктів на майбутні роки</t>
  </si>
  <si>
    <t>070000</t>
  </si>
  <si>
    <t>070101</t>
  </si>
  <si>
    <t>Дошкільні заклади освіти</t>
  </si>
  <si>
    <t>070201</t>
  </si>
  <si>
    <t>080000</t>
  </si>
  <si>
    <t>080101</t>
  </si>
  <si>
    <t>Лікарні</t>
  </si>
  <si>
    <t>080203</t>
  </si>
  <si>
    <t>Перинатальні центри, пологові будинки</t>
  </si>
  <si>
    <t>110000</t>
  </si>
  <si>
    <t>Культура і мистецтво</t>
  </si>
  <si>
    <t>Код типової класифіка-   ції видатків місцевих бюджетів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</si>
  <si>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</si>
  <si>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110202</t>
  </si>
  <si>
    <t>Музеї і виставки</t>
  </si>
  <si>
    <t>110205</t>
  </si>
  <si>
    <t>Школи естетичного виховання дітей</t>
  </si>
  <si>
    <t>150000</t>
  </si>
  <si>
    <t>150101</t>
  </si>
  <si>
    <t>Капітальні вкладення</t>
  </si>
  <si>
    <t>Інші видатки</t>
  </si>
  <si>
    <t>250404</t>
  </si>
  <si>
    <t>лист упр. Охор. Здор.11.10.13 №3521</t>
  </si>
  <si>
    <t>Будівництво</t>
  </si>
  <si>
    <t xml:space="preserve">Управління капітального будівництва </t>
  </si>
  <si>
    <t>Освіта</t>
  </si>
  <si>
    <t>Охорона здоров'я</t>
  </si>
  <si>
    <t>(тис.грн.)</t>
  </si>
  <si>
    <t>Відсоток завершеності будівництва об'єктів на майбутні роки</t>
  </si>
  <si>
    <t xml:space="preserve"> </t>
  </si>
  <si>
    <t>Примітка</t>
  </si>
  <si>
    <t>070301</t>
  </si>
  <si>
    <t>Загальноосвітні школи-інтернати, загальноосвітні санаторні школи-інтернати</t>
  </si>
  <si>
    <t>Код тимчасової класифіка-   ції видатків та кредитування місцевих бюджетів</t>
  </si>
  <si>
    <t>Загальноосвітні школи (в т.ч. школа-дитячий садок, інтернат при школі), спеціалізовані школи, ліцеї, гімназії, колегіуми</t>
  </si>
  <si>
    <t>070601</t>
  </si>
  <si>
    <t>Вищі заклади освіти І та ІІ рівнів акредитації</t>
  </si>
  <si>
    <t>080800</t>
  </si>
  <si>
    <t>Центри первинної медичної (медико-санітарної) допомоги</t>
  </si>
  <si>
    <t>090000</t>
  </si>
  <si>
    <t>Соціальний захист та соціальне забезпечення</t>
  </si>
  <si>
    <t>091105</t>
  </si>
  <si>
    <t>Утримання клубів підлітків за місцем проживання</t>
  </si>
  <si>
    <t xml:space="preserve">Капітальний ремонт боксованих приміщень дитячого інфекційного відділення стаціонару № 1 КЗ "Центральна міська лікарня м.Кіровограда",  Фортеця, 21  </t>
  </si>
  <si>
    <t>070804</t>
  </si>
  <si>
    <t>Централізовані бухгалтерії обласних, міських, районних відділів освіти</t>
  </si>
  <si>
    <t>Капітальний ремонт вбудовано-прибудованої будівлі дитячої амбулаторії загальної практики-сімейної медицини № 4 КЗ "Центр первинної медико-санітарної допомоги № 2 м. Кіровограда" за адресою: вул. Генерала Жадова, 21, корп. 2</t>
  </si>
  <si>
    <t>Інформатизація управління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</si>
  <si>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</si>
  <si>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</si>
  <si>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Капітальний ремонт КЗ "НВО" ЗОШ І-ІІІ ступенів № 31 з гімназійними класами, центр дитячої та юнацької творчості "Сузір'я", вул. Космонавта Попова, 11-а  (теплосанація)</t>
  </si>
  <si>
    <t>Начальник управління                                                                                                                                В.Ксеніч</t>
  </si>
  <si>
    <r>
      <t xml:space="preserve">Разом видатків на 2016 рік      </t>
    </r>
    <r>
      <rPr>
        <b/>
        <sz val="10"/>
        <rFont val="Times New Roman"/>
        <family val="1"/>
      </rPr>
      <t xml:space="preserve"> </t>
    </r>
  </si>
  <si>
    <r>
      <t xml:space="preserve">Капітальний ремонт </t>
    </r>
    <r>
      <rPr>
        <sz val="11"/>
        <rFont val="Times New Roman"/>
        <family val="1"/>
      </rPr>
      <t>ЗОШ І-ІІІ ступенів № 3, вул. Авіаційна, 64</t>
    </r>
  </si>
  <si>
    <t>Капітальний ремонт НВК "Кіровоградський колегіум-спеціалізований навчальний заклад І-ІІІ ступенів-дошкільний навчальний заклад-центр естетичного виховання", вул. Арсенія Тарковського, 25</t>
  </si>
  <si>
    <t>Капітальний ремонт ЗОШ І-ІІІ ступенів № 23,                                    вул. Івана Франка, 18</t>
  </si>
  <si>
    <t>Капітальний ремонт КЗ "НВО № 33 ЗОШ І-ІІІ ступенів, дошкільний навчальний заклад", вул. Микитенка, 35/21</t>
  </si>
  <si>
    <t>Капітальний ремонт будівлі дитячої міської поліклініки № 1,           вул. Шевченка, 36</t>
  </si>
  <si>
    <t xml:space="preserve">Капітальний ремонт  спортивної зали дитячо-юнацького клубу "Зоряний",  вул. Генерала Жадова, 21, корп. 3
</t>
  </si>
  <si>
    <t>Капітальний ремонт приміщення по вул. Великій                              Перспективній, 41</t>
  </si>
  <si>
    <r>
      <t xml:space="preserve">Капітальний ремонт КЗ "НВО "Багатопрофільний ліцей-фізико-математична школа ЗОШ І-ІІІ ступенів № 18 - центр дитячої та юнацької творчості "Надія", вул. Пацаєва, 24-а </t>
    </r>
    <r>
      <rPr>
        <sz val="11"/>
        <rFont val="Times New Roman"/>
        <family val="1"/>
      </rPr>
      <t>(теплосанація)</t>
    </r>
  </si>
  <si>
    <t>ПЕРЕЛІК                                                                                                                                                                                                      об'єктів, видатки на які у 2016 році будуть проводитись за рахунок коштів бюджету розвитку по управлінню капітального будівництва Кіровоградської міської ради</t>
  </si>
  <si>
    <t>Капітальний ремонт КЗ "НВО "Спеціальна загальноосвітня школа                                І-ІІ ступенів № 1 - дошкільний навчальний заклад",                            вул. Волкова, 26-а</t>
  </si>
  <si>
    <t>Капітальний ремонт ЗОШ І-ІІІ ступенів № 4, вул. Шульгиних (Калініна), 38</t>
  </si>
  <si>
    <t>Капітальний ремонт приміщення централізованої бухгалтерії управління освіти Кіровоградської міської ради,                                      вул. Яновського, 151</t>
  </si>
  <si>
    <t>Капітальний ремонт будівлі, вул. Шульгиних (Калініна), 4</t>
  </si>
  <si>
    <t>Капітальний ремонт КЗ "НВО "Загальноосвітня школа-інтернат                                   І-ІІІ ступенів, ліцей "Сокіл", центр позашкільного виховання",                            вул. Короленка, 46</t>
  </si>
  <si>
    <t xml:space="preserve">Назва головного розпорядника коштів                                                                                    Назва об'єктів відповідно до проектно-кошторисної документації тощо                                                      </t>
  </si>
  <si>
    <t>2</t>
  </si>
  <si>
    <t>3</t>
  </si>
  <si>
    <t>4</t>
  </si>
  <si>
    <t>Продовження  додатка</t>
  </si>
  <si>
    <t xml:space="preserve">Додаток 2                                                                                                                           до Програми капітального будівництва, реконструкції та капітального ремонту об’єктів комунального господарства і соціально-культурного призначення міста Кіровограда на 2016 -2018 роки   
</t>
  </si>
  <si>
    <t>Капітальний ремонт ДНЗ (ясла-садок) № 17 "Орлятко" комбінованого типу, вул. Вокзальна 18-а (Жовтневої революції, 8-а)</t>
  </si>
  <si>
    <t>Капітальний ремонт  КЗ "Навчально-виховне об’єднання № 32 "Спеціалізована загальноосвітня школа І-ІІІ ступенів, позашкільний центр "Школа мистецтв",  вул. Глинки, 1</t>
  </si>
  <si>
    <t>Капітальний ремонт КЗ "НВО "Загальноосвітній навчальний заклад    І-ІІІ ступенів № 20 - дитячий юнацький центр "Сузір'я",                            просп. Перемоги, 16</t>
  </si>
  <si>
    <t xml:space="preserve">Капітальний ремонт ДНЗ (ясла-садок) № 2 "Ятранчик",                      вул. Шевченка, 41-а
</t>
  </si>
  <si>
    <t>Капітальний ремонт ДНЗ  (ясла-садок) № 19 "Дзвінок",                      вул. 40-річчя Перемоги, 2</t>
  </si>
  <si>
    <t>Капітальний ремонт ДНЗ (ясла-садок) № 4 "Теремок",                       вул. Гоголя, 123</t>
  </si>
  <si>
    <t>Капітальний ремонт КЗ "НВО "Загальноосвітній навчальний заклад    І-ІІІ ступенів № 1 - дитячий юнацький центр "Перлинка",                              вул. Таврійська, 29/32</t>
  </si>
  <si>
    <t>Капітальний ремонт КЗ "НВО "Загальноосвітній навчальний заклад    І-ІІІ ступенів № 1 - дитячий юнацький центр "Перлинка",                            вул. Преображенська, 103</t>
  </si>
  <si>
    <t>Капітальний ремонт КЗ "НВО № 6 "Спеціалізована загальноосвітня школа І-ІІІ ступенів,  центр естетичного виховання "Натхнення",                              вул. Віктора Чміленка, 90/40</t>
  </si>
  <si>
    <t>Капітальний ремонт СЗОШ І-ІІІ ступенів № 14,                                   вул. Вокзальна (Жовтневої революції), 19</t>
  </si>
  <si>
    <t xml:space="preserve">Капітальний ремонт ЗОШ І-ІІІ ступенів № 22,  сел. Гірниче,              вул. Лінія 6-а, буд. 30                                   </t>
  </si>
  <si>
    <t>Капітальний ремонт ЗОШ І-ІІІ ступенів № 35 ,                                    вул. Космонавта Попова, 28/20</t>
  </si>
  <si>
    <t>Капітальний ремонт приміщення терапевтичного відділення № 2       КЗ" Центральна міська лікарня м. Кіровограда"  стаціонар № 1 під відділення паліативного лікування,  вул. Фортеця, 21,                           м. Кіровоград</t>
  </si>
  <si>
    <t>Нове будівництво багатоквартирного житлового будинку по             вул. Генерала Жадова, м. Кіровоград, 102 мікрорайон, позиція 28 (добудова)</t>
  </si>
  <si>
    <t>Нове будівництво теплових мереж від котельні ЗОШ № 13 до будівлі "НВО" ЗОШ І-ІІІ ступенів  № 13", ІІ корпус по вул. Бєляєва, 72 та ЗОШ І ступеня "Мрія" по вул. Бєляєва, 23</t>
  </si>
  <si>
    <t>Реконструкція перегороджувальної споруди на р. Інгул по                 вул. Михайлівській</t>
  </si>
  <si>
    <t>Реконструкція центрального входу парку "Ковалівський" у                  м. Кіровограді</t>
  </si>
  <si>
    <t>Капітальний ремонт ДНЗ (ясла-садок) № 15 "Зірочка" комбінованого типу, вул. Олени Теліги (Тельмана), 1-а</t>
  </si>
  <si>
    <t>Капітальний ремонт спеціального ДНЗ (ясла-садок) № 29 "Червона шапочка", вул. Євгена Тельнова (просп. Правди), 20</t>
  </si>
  <si>
    <t>Капітальний ремонт гімназії нових технологій навчання,                      вул. Бєляєва, 1</t>
  </si>
  <si>
    <t>Капітальний ремонт ЗОШ І-ІІ ступенів № 12, вул. Павла Луньова (50 років Радянській Армії), 9</t>
  </si>
  <si>
    <t>Капітальний ремонт ЗОШ І-ІІІ ступенів № 13, вул. Євгена Тельнова (просп. Правди), 45</t>
  </si>
  <si>
    <t>Капітальний ремонт КЗ "НВО "Багатопрофільний ліцей-фізико-математична школа ЗОШ І-ІІІ ступенів № 18 - центр дитячої та юнацької творчості "Надія", вул. Юрія Коваленка (Маршала Конєва), 9-а (теплосанація)</t>
  </si>
  <si>
    <t>Капітальний ремонт КЗ "Навчально-виховне об'єднання "ЗОШ  І-ІІІ ступенів № 24 – центр дитячої та юнацької творчості "Оберіг",  вул. Тараса Карпи (Тимірязєва), 85</t>
  </si>
  <si>
    <t xml:space="preserve">Капітальний ремонт зовнішньої електромережі та встановлення другого вводу до  пологового будинку № 2 ім. "Святої Анни",                             вул. Ганни Дмитрян (Щорса), 1 </t>
  </si>
  <si>
    <t>Капітальний ремонт приміщення спортивної зали дитячо-юнацького клубу "Старт",  вул. Михайлівська, 55</t>
  </si>
  <si>
    <t>Капітальний ремонт Кіровоградського міського художньо-меморіального музею О.О.Осмьоркіна,  вул. Архітектора                             Паученка (Дворцова), 89</t>
  </si>
  <si>
    <t>Капітальний ремонт будівлі Кіровоградської музичної школи             № 1 ім. Г.Г.Нейгауза, ІІ корпус,  вул. Архітектора Паученка (Дворцова), 40-а</t>
  </si>
  <si>
    <t>Реконструкція проїжджої частини вул. Ельворті,                                 вул. Миколи Левитського (Колгоспної) між вулицями Київською та Братиславською</t>
  </si>
  <si>
    <t>Капітальний ремонт будівлі Кіровоградського кібернетико-технічного коледжу, вул. Архітектора Паученка (Дворцова), 41/26</t>
  </si>
  <si>
    <t>Нове будівництво котельні по вул. Комарова, 54 для забезпечення теплопостачанням будівель КЗ "НВО "Загальноосвітній навчальний заклад І-ІІІ ступенів № 17-центр естетичного виховання "Калинка", вул. Комарова, 54; "Санаторний ДНЗ (ясла-садок) № 65 "Лукомор'я", вул. Курганна, 2-а; "КЗ" ДНЗ (ясла-садок) компенсуючого типу для дітей з вадами опорно-рухового апарату "Оленка" № 22,                             вул. Комарова, 60; ДНЗ (ясла-садок) № 48 "Журавочка",                            вул. Академіка Тамма (Героїв Сталінграда), 27, м. Кіровоград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</si>
</sst>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0.0"/>
    <numFmt numFmtId="183" formatCode="#,##0.000"/>
    <numFmt numFmtId="184" formatCode="[$-422]d\ mmmm\ yyyy&quot; 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%"/>
    <numFmt numFmtId="190" formatCode="#,##0.0000"/>
  </numFmts>
  <fonts count="34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0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83" fontId="0" fillId="0" borderId="0" xfId="0" applyNumberForma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83" fontId="0" fillId="0" borderId="0" xfId="0" applyNumberFormat="1" applyFill="1" applyBorder="1" applyAlignment="1">
      <alignment vertical="center" wrapText="1"/>
    </xf>
    <xf numFmtId="0" fontId="5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horizontal="left" vertical="center" wrapText="1"/>
    </xf>
    <xf numFmtId="49" fontId="2" fillId="24" borderId="12" xfId="0" applyNumberFormat="1" applyFont="1" applyFill="1" applyBorder="1" applyAlignment="1">
      <alignment horizontal="left" vertical="center" wrapText="1"/>
    </xf>
    <xf numFmtId="18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83" fontId="0" fillId="0" borderId="0" xfId="0" applyNumberFormat="1" applyFont="1" applyFill="1" applyAlignment="1">
      <alignment vertical="center" wrapText="1"/>
    </xf>
    <xf numFmtId="0" fontId="5" fillId="24" borderId="0" xfId="0" applyFont="1" applyFill="1" applyAlignment="1">
      <alignment vertical="center" wrapText="1"/>
    </xf>
    <xf numFmtId="49" fontId="2" fillId="24" borderId="12" xfId="0" applyNumberFormat="1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2" fillId="24" borderId="12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horizontal="left" vertical="top" wrapText="1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2" fillId="24" borderId="14" xfId="0" applyFont="1" applyFill="1" applyBorder="1" applyAlignment="1">
      <alignment horizontal="left" vertical="top" wrapText="1"/>
    </xf>
    <xf numFmtId="49" fontId="2" fillId="24" borderId="12" xfId="0" applyNumberFormat="1" applyFont="1" applyFill="1" applyBorder="1" applyAlignment="1">
      <alignment horizontal="left" vertical="top" wrapText="1"/>
    </xf>
    <xf numFmtId="49" fontId="2" fillId="24" borderId="12" xfId="0" applyNumberFormat="1" applyFont="1" applyFill="1" applyBorder="1" applyAlignment="1">
      <alignment vertical="center" wrapText="1"/>
    </xf>
    <xf numFmtId="49" fontId="3" fillId="24" borderId="1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49" fontId="3" fillId="24" borderId="15" xfId="0" applyNumberFormat="1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49" fontId="3" fillId="24" borderId="1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49" fontId="4" fillId="24" borderId="12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49" fontId="3" fillId="24" borderId="0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left" vertical="center" wrapText="1"/>
    </xf>
    <xf numFmtId="190" fontId="0" fillId="24" borderId="0" xfId="0" applyNumberFormat="1" applyFont="1" applyFill="1" applyBorder="1" applyAlignment="1">
      <alignment vertical="center" wrapText="1"/>
    </xf>
    <xf numFmtId="183" fontId="6" fillId="24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2" xfId="0" applyNumberFormat="1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top" wrapText="1"/>
    </xf>
    <xf numFmtId="49" fontId="9" fillId="24" borderId="16" xfId="0" applyNumberFormat="1" applyFont="1" applyFill="1" applyBorder="1" applyAlignment="1">
      <alignment horizontal="left" vertical="center" wrapText="1"/>
    </xf>
    <xf numFmtId="183" fontId="0" fillId="24" borderId="0" xfId="0" applyNumberFormat="1" applyFill="1" applyBorder="1" applyAlignment="1">
      <alignment vertical="center"/>
    </xf>
    <xf numFmtId="0" fontId="2" fillId="24" borderId="19" xfId="0" applyFont="1" applyFill="1" applyBorder="1" applyAlignment="1">
      <alignment horizontal="left" vertical="top" wrapText="1"/>
    </xf>
    <xf numFmtId="4" fontId="0" fillId="24" borderId="12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4" fontId="6" fillId="0" borderId="18" xfId="0" applyNumberFormat="1" applyFont="1" applyFill="1" applyBorder="1" applyAlignment="1">
      <alignment vertical="center" wrapText="1"/>
    </xf>
    <xf numFmtId="4" fontId="1" fillId="24" borderId="12" xfId="0" applyNumberFormat="1" applyFont="1" applyFill="1" applyBorder="1" applyAlignment="1">
      <alignment vertical="center" wrapText="1"/>
    </xf>
    <xf numFmtId="4" fontId="6" fillId="24" borderId="14" xfId="0" applyNumberFormat="1" applyFont="1" applyFill="1" applyBorder="1" applyAlignment="1">
      <alignment vertical="center" wrapText="1"/>
    </xf>
    <xf numFmtId="4" fontId="13" fillId="24" borderId="14" xfId="0" applyNumberFormat="1" applyFont="1" applyFill="1" applyBorder="1" applyAlignment="1">
      <alignment vertical="center" wrapText="1"/>
    </xf>
    <xf numFmtId="4" fontId="13" fillId="24" borderId="14" xfId="0" applyNumberFormat="1" applyFont="1" applyFill="1" applyBorder="1" applyAlignment="1">
      <alignment vertical="center" wrapText="1"/>
    </xf>
    <xf numFmtId="4" fontId="0" fillId="24" borderId="12" xfId="0" applyNumberFormat="1" applyFont="1" applyFill="1" applyBorder="1" applyAlignment="1">
      <alignment vertical="center" wrapText="1"/>
    </xf>
    <xf numFmtId="4" fontId="6" fillId="24" borderId="16" xfId="0" applyNumberFormat="1" applyFont="1" applyFill="1" applyBorder="1" applyAlignment="1">
      <alignment vertical="center" wrapText="1"/>
    </xf>
    <xf numFmtId="4" fontId="14" fillId="24" borderId="12" xfId="0" applyNumberFormat="1" applyFont="1" applyFill="1" applyBorder="1" applyAlignment="1">
      <alignment horizontal="right" vertical="center" wrapText="1"/>
    </xf>
    <xf numFmtId="4" fontId="14" fillId="24" borderId="12" xfId="0" applyNumberFormat="1" applyFont="1" applyFill="1" applyBorder="1" applyAlignment="1">
      <alignment vertical="center" wrapText="1"/>
    </xf>
    <xf numFmtId="4" fontId="10" fillId="24" borderId="12" xfId="0" applyNumberFormat="1" applyFont="1" applyFill="1" applyBorder="1" applyAlignment="1">
      <alignment horizontal="right" vertical="center" wrapText="1"/>
    </xf>
    <xf numFmtId="4" fontId="10" fillId="24" borderId="12" xfId="0" applyNumberFormat="1" applyFont="1" applyFill="1" applyBorder="1" applyAlignment="1">
      <alignment vertical="center" wrapText="1"/>
    </xf>
    <xf numFmtId="4" fontId="10" fillId="24" borderId="12" xfId="0" applyNumberFormat="1" applyFont="1" applyFill="1" applyBorder="1" applyAlignment="1">
      <alignment horizontal="right" vertical="center" wrapText="1"/>
    </xf>
    <xf numFmtId="4" fontId="12" fillId="24" borderId="14" xfId="0" applyNumberFormat="1" applyFont="1" applyFill="1" applyBorder="1" applyAlignment="1">
      <alignment vertical="center" wrapText="1"/>
    </xf>
    <xf numFmtId="4" fontId="1" fillId="24" borderId="16" xfId="0" applyNumberFormat="1" applyFont="1" applyFill="1" applyBorder="1" applyAlignment="1">
      <alignment vertical="center" wrapText="1"/>
    </xf>
    <xf numFmtId="4" fontId="1" fillId="24" borderId="12" xfId="0" applyNumberFormat="1" applyFont="1" applyFill="1" applyBorder="1" applyAlignment="1">
      <alignment vertical="center" wrapText="1"/>
    </xf>
    <xf numFmtId="4" fontId="11" fillId="24" borderId="14" xfId="0" applyNumberFormat="1" applyFont="1" applyFill="1" applyBorder="1" applyAlignment="1">
      <alignment vertical="center" wrapText="1"/>
    </xf>
    <xf numFmtId="183" fontId="0" fillId="24" borderId="0" xfId="0" applyNumberForma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4" borderId="11" xfId="0" applyFont="1" applyFill="1" applyBorder="1" applyAlignment="1">
      <alignment horizontal="center" vertical="center" wrapText="1"/>
    </xf>
    <xf numFmtId="4" fontId="6" fillId="24" borderId="21" xfId="0" applyNumberFormat="1" applyFont="1" applyFill="1" applyBorder="1" applyAlignment="1">
      <alignment vertical="center" wrapText="1"/>
    </xf>
    <xf numFmtId="0" fontId="2" fillId="24" borderId="18" xfId="0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top" wrapText="1"/>
    </xf>
    <xf numFmtId="4" fontId="0" fillId="24" borderId="11" xfId="0" applyNumberFormat="1" applyFont="1" applyFill="1" applyBorder="1" applyAlignment="1">
      <alignment vertical="center" wrapText="1"/>
    </xf>
    <xf numFmtId="0" fontId="2" fillId="24" borderId="14" xfId="0" applyFont="1" applyFill="1" applyBorder="1" applyAlignment="1">
      <alignment vertical="center" wrapText="1"/>
    </xf>
    <xf numFmtId="4" fontId="0" fillId="24" borderId="11" xfId="0" applyNumberFormat="1" applyFont="1" applyFill="1" applyBorder="1" applyAlignment="1">
      <alignment horizontal="center" vertical="center" wrapText="1"/>
    </xf>
    <xf numFmtId="4" fontId="14" fillId="24" borderId="12" xfId="0" applyNumberFormat="1" applyFont="1" applyFill="1" applyBorder="1" applyAlignment="1">
      <alignment horizontal="right" vertical="center" wrapText="1"/>
    </xf>
    <xf numFmtId="4" fontId="0" fillId="24" borderId="12" xfId="0" applyNumberFormat="1" applyFont="1" applyFill="1" applyBorder="1" applyAlignment="1">
      <alignment vertical="center" wrapText="1"/>
    </xf>
    <xf numFmtId="4" fontId="1" fillId="24" borderId="12" xfId="0" applyNumberFormat="1" applyFont="1" applyFill="1" applyBorder="1" applyAlignment="1">
      <alignment horizontal="center" vertical="center" wrapText="1"/>
    </xf>
    <xf numFmtId="4" fontId="0" fillId="24" borderId="12" xfId="0" applyNumberFormat="1" applyFont="1" applyFill="1" applyBorder="1" applyAlignment="1">
      <alignment horizontal="center" vertical="center" wrapText="1"/>
    </xf>
    <xf numFmtId="4" fontId="16" fillId="24" borderId="12" xfId="0" applyNumberFormat="1" applyFont="1" applyFill="1" applyBorder="1" applyAlignment="1">
      <alignment vertical="center" wrapText="1"/>
    </xf>
    <xf numFmtId="4" fontId="0" fillId="24" borderId="12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24" borderId="16" xfId="0" applyNumberFormat="1" applyFont="1" applyFill="1" applyBorder="1" applyAlignment="1">
      <alignment vertical="center" wrapText="1"/>
    </xf>
    <xf numFmtId="4" fontId="5" fillId="24" borderId="12" xfId="0" applyNumberFormat="1" applyFont="1" applyFill="1" applyBorder="1" applyAlignment="1">
      <alignment vertical="center" wrapText="1"/>
    </xf>
    <xf numFmtId="4" fontId="0" fillId="24" borderId="12" xfId="0" applyNumberFormat="1" applyFont="1" applyFill="1" applyBorder="1" applyAlignment="1">
      <alignment vertical="center" wrapText="1"/>
    </xf>
    <xf numFmtId="4" fontId="0" fillId="24" borderId="16" xfId="0" applyNumberFormat="1" applyFont="1" applyFill="1" applyBorder="1" applyAlignment="1">
      <alignment vertical="center" wrapText="1"/>
    </xf>
    <xf numFmtId="4" fontId="0" fillId="24" borderId="14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9" fillId="24" borderId="16" xfId="0" applyNumberFormat="1" applyFont="1" applyFill="1" applyBorder="1" applyAlignment="1">
      <alignment horizontal="left" vertical="center" wrapText="1"/>
    </xf>
    <xf numFmtId="49" fontId="9" fillId="24" borderId="23" xfId="0" applyNumberFormat="1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top" wrapText="1"/>
    </xf>
    <xf numFmtId="49" fontId="3" fillId="24" borderId="16" xfId="0" applyNumberFormat="1" applyFont="1" applyFill="1" applyBorder="1" applyAlignment="1">
      <alignment horizontal="left" vertical="center" wrapText="1"/>
    </xf>
    <xf numFmtId="49" fontId="3" fillId="24" borderId="23" xfId="0" applyNumberFormat="1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top" wrapText="1"/>
    </xf>
    <xf numFmtId="0" fontId="2" fillId="24" borderId="23" xfId="0" applyFont="1" applyFill="1" applyBorder="1" applyAlignment="1">
      <alignment horizontal="left" vertical="top" wrapText="1"/>
    </xf>
    <xf numFmtId="0" fontId="2" fillId="24" borderId="21" xfId="0" applyNumberFormat="1" applyFont="1" applyFill="1" applyBorder="1" applyAlignment="1">
      <alignment horizontal="left" vertical="top" wrapText="1"/>
    </xf>
    <xf numFmtId="0" fontId="2" fillId="24" borderId="20" xfId="0" applyNumberFormat="1" applyFont="1" applyFill="1" applyBorder="1" applyAlignment="1">
      <alignment horizontal="left" vertical="top" wrapText="1"/>
    </xf>
    <xf numFmtId="49" fontId="2" fillId="24" borderId="18" xfId="0" applyNumberFormat="1" applyFont="1" applyFill="1" applyBorder="1" applyAlignment="1">
      <alignment horizontal="right" vertical="center" wrapText="1"/>
    </xf>
    <xf numFmtId="0" fontId="2" fillId="24" borderId="16" xfId="0" applyFont="1" applyFill="1" applyBorder="1" applyAlignment="1">
      <alignment horizontal="left" vertical="top" wrapText="1"/>
    </xf>
    <xf numFmtId="0" fontId="2" fillId="24" borderId="23" xfId="0" applyFont="1" applyFill="1" applyBorder="1" applyAlignment="1">
      <alignment horizontal="left" vertical="top" wrapText="1"/>
    </xf>
    <xf numFmtId="0" fontId="2" fillId="24" borderId="16" xfId="0" applyFont="1" applyFill="1" applyBorder="1" applyAlignment="1">
      <alignment horizontal="left" vertical="center" wrapText="1"/>
    </xf>
    <xf numFmtId="0" fontId="2" fillId="24" borderId="23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23" xfId="0" applyFont="1" applyFill="1" applyBorder="1" applyAlignment="1">
      <alignment horizontal="left" vertical="center" wrapText="1"/>
    </xf>
    <xf numFmtId="49" fontId="3" fillId="24" borderId="16" xfId="0" applyNumberFormat="1" applyFont="1" applyFill="1" applyBorder="1" applyAlignment="1">
      <alignment horizontal="left" vertical="center" wrapText="1"/>
    </xf>
    <xf numFmtId="49" fontId="3" fillId="24" borderId="23" xfId="0" applyNumberFormat="1" applyFont="1" applyFill="1" applyBorder="1" applyAlignment="1">
      <alignment horizontal="left" vertical="center" wrapText="1"/>
    </xf>
    <xf numFmtId="49" fontId="2" fillId="24" borderId="16" xfId="0" applyNumberFormat="1" applyFont="1" applyFill="1" applyBorder="1" applyAlignment="1">
      <alignment horizontal="left" vertical="center" wrapText="1"/>
    </xf>
    <xf numFmtId="49" fontId="2" fillId="24" borderId="23" xfId="0" applyNumberFormat="1" applyFont="1" applyFill="1" applyBorder="1" applyAlignment="1">
      <alignment horizontal="left" vertical="center" wrapText="1"/>
    </xf>
    <xf numFmtId="49" fontId="2" fillId="24" borderId="16" xfId="0" applyNumberFormat="1" applyFont="1" applyFill="1" applyBorder="1" applyAlignment="1">
      <alignment horizontal="left" vertical="center" wrapText="1"/>
    </xf>
    <xf numFmtId="49" fontId="2" fillId="24" borderId="23" xfId="0" applyNumberFormat="1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top" wrapText="1"/>
    </xf>
    <xf numFmtId="0" fontId="3" fillId="24" borderId="23" xfId="0" applyFont="1" applyFill="1" applyBorder="1" applyAlignment="1">
      <alignment horizontal="left" vertical="top" wrapText="1"/>
    </xf>
    <xf numFmtId="49" fontId="3" fillId="24" borderId="16" xfId="0" applyNumberFormat="1" applyFont="1" applyFill="1" applyBorder="1" applyAlignment="1">
      <alignment horizontal="left" vertical="center" wrapText="1"/>
    </xf>
    <xf numFmtId="49" fontId="3" fillId="24" borderId="23" xfId="0" applyNumberFormat="1" applyFont="1" applyFill="1" applyBorder="1" applyAlignment="1">
      <alignment horizontal="left" vertical="center" wrapText="1"/>
    </xf>
    <xf numFmtId="49" fontId="2" fillId="24" borderId="16" xfId="0" applyNumberFormat="1" applyFont="1" applyFill="1" applyBorder="1" applyAlignment="1">
      <alignment horizontal="left" vertical="center" wrapText="1"/>
    </xf>
    <xf numFmtId="49" fontId="2" fillId="24" borderId="23" xfId="0" applyNumberFormat="1" applyFont="1" applyFill="1" applyBorder="1" applyAlignment="1">
      <alignment horizontal="left" vertical="center" wrapText="1"/>
    </xf>
    <xf numFmtId="49" fontId="9" fillId="24" borderId="16" xfId="0" applyNumberFormat="1" applyFont="1" applyFill="1" applyBorder="1" applyAlignment="1">
      <alignment horizontal="left" vertical="center" wrapText="1"/>
    </xf>
    <xf numFmtId="49" fontId="9" fillId="24" borderId="2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/>
    </xf>
    <xf numFmtId="0" fontId="3" fillId="24" borderId="23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2" fillId="24" borderId="23" xfId="0" applyFont="1" applyFill="1" applyBorder="1" applyAlignment="1">
      <alignment horizontal="left" vertical="center" wrapText="1"/>
    </xf>
    <xf numFmtId="49" fontId="3" fillId="24" borderId="0" xfId="0" applyNumberFormat="1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left" vertical="top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49" fontId="3" fillId="24" borderId="0" xfId="0" applyNumberFormat="1" applyFont="1" applyFill="1" applyBorder="1" applyAlignment="1">
      <alignment horizontal="center" vertical="center" wrapText="1"/>
    </xf>
    <xf numFmtId="49" fontId="3" fillId="24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24" borderId="16" xfId="0" applyNumberFormat="1" applyFont="1" applyFill="1" applyBorder="1" applyAlignment="1">
      <alignment horizontal="left" vertical="top" wrapText="1"/>
    </xf>
    <xf numFmtId="49" fontId="2" fillId="24" borderId="23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showZeros="0" tabSelected="1" view="pageBreakPreview" zoomScale="75" zoomScaleNormal="75" zoomScaleSheetLayoutView="75" zoomScalePageLayoutView="0" workbookViewId="0" topLeftCell="A62">
      <selection activeCell="E82" sqref="E82"/>
    </sheetView>
  </sheetViews>
  <sheetFormatPr defaultColWidth="9.00390625" defaultRowHeight="15.75"/>
  <cols>
    <col min="1" max="1" width="8.50390625" style="2" customWidth="1"/>
    <col min="2" max="2" width="28.375" style="6" customWidth="1"/>
    <col min="3" max="3" width="27.625" style="6" customWidth="1"/>
    <col min="4" max="4" width="0.12890625" style="6" hidden="1" customWidth="1"/>
    <col min="5" max="5" width="16.125" style="2" customWidth="1"/>
    <col min="6" max="6" width="0.37109375" style="2" hidden="1" customWidth="1"/>
    <col min="7" max="7" width="15.00390625" style="2" customWidth="1"/>
    <col min="8" max="8" width="12.625" style="2" customWidth="1"/>
    <col min="9" max="9" width="11.50390625" style="2" hidden="1" customWidth="1"/>
    <col min="10" max="16384" width="9.00390625" style="2" customWidth="1"/>
  </cols>
  <sheetData>
    <row r="1" spans="5:9" ht="96" customHeight="1">
      <c r="E1" s="153" t="s">
        <v>81</v>
      </c>
      <c r="F1" s="153"/>
      <c r="G1" s="153"/>
      <c r="H1" s="153"/>
      <c r="I1" s="48"/>
    </row>
    <row r="2" spans="1:9" ht="52.5" customHeight="1">
      <c r="A2" s="167" t="s">
        <v>70</v>
      </c>
      <c r="B2" s="167"/>
      <c r="C2" s="167"/>
      <c r="D2" s="167"/>
      <c r="E2" s="167"/>
      <c r="F2" s="167"/>
      <c r="G2" s="167"/>
      <c r="H2" s="167"/>
      <c r="I2" s="167"/>
    </row>
    <row r="3" spans="1:9" ht="16.5" thickBot="1">
      <c r="A3" s="9"/>
      <c r="B3" s="12"/>
      <c r="C3" s="12"/>
      <c r="D3" s="12"/>
      <c r="E3" s="9"/>
      <c r="F3" s="9"/>
      <c r="G3" s="9"/>
      <c r="H3" s="9"/>
      <c r="I3" s="40" t="s">
        <v>36</v>
      </c>
    </row>
    <row r="4" spans="1:9" s="9" customFormat="1" ht="90.75" customHeight="1" thickBot="1">
      <c r="A4" s="42" t="s">
        <v>20</v>
      </c>
      <c r="B4" s="154" t="s">
        <v>76</v>
      </c>
      <c r="C4" s="155"/>
      <c r="D4" s="156"/>
      <c r="E4" s="147" t="s">
        <v>7</v>
      </c>
      <c r="F4" s="52"/>
      <c r="G4" s="147" t="s">
        <v>8</v>
      </c>
      <c r="H4" s="169" t="s">
        <v>61</v>
      </c>
      <c r="I4" s="43"/>
    </row>
    <row r="5" spans="1:9" s="3" customFormat="1" ht="32.25" customHeight="1">
      <c r="A5" s="147" t="s">
        <v>42</v>
      </c>
      <c r="B5" s="157"/>
      <c r="C5" s="158"/>
      <c r="D5" s="159"/>
      <c r="E5" s="148"/>
      <c r="F5" s="151" t="s">
        <v>37</v>
      </c>
      <c r="G5" s="148"/>
      <c r="H5" s="170"/>
      <c r="I5" s="155" t="s">
        <v>39</v>
      </c>
    </row>
    <row r="6" spans="1:9" s="3" customFormat="1" ht="100.5" customHeight="1">
      <c r="A6" s="105"/>
      <c r="B6" s="160"/>
      <c r="C6" s="161"/>
      <c r="D6" s="162"/>
      <c r="E6" s="105"/>
      <c r="F6" s="152"/>
      <c r="G6" s="105"/>
      <c r="H6" s="171"/>
      <c r="I6" s="168"/>
    </row>
    <row r="7" spans="1:9" s="3" customFormat="1" ht="23.25" customHeight="1">
      <c r="A7" s="79">
        <v>1</v>
      </c>
      <c r="B7" s="163">
        <v>2</v>
      </c>
      <c r="C7" s="164"/>
      <c r="D7" s="83"/>
      <c r="E7" s="81">
        <v>3</v>
      </c>
      <c r="F7" s="81"/>
      <c r="G7" s="81">
        <v>4</v>
      </c>
      <c r="H7" s="82">
        <v>5</v>
      </c>
      <c r="I7" s="80"/>
    </row>
    <row r="8" spans="1:9" ht="28.5" customHeight="1">
      <c r="A8" s="5">
        <v>47</v>
      </c>
      <c r="B8" s="165" t="s">
        <v>33</v>
      </c>
      <c r="C8" s="166"/>
      <c r="D8" s="7"/>
      <c r="E8" s="60">
        <f>E9+E54+E64+E69+E74+E85</f>
        <v>96354633</v>
      </c>
      <c r="F8" s="60"/>
      <c r="G8" s="60">
        <f>G9+G54+G64+G69+G74+G85</f>
        <v>89708898</v>
      </c>
      <c r="H8" s="61">
        <f>H9+H54+H64+H69+H74+H85</f>
        <v>29309900</v>
      </c>
      <c r="I8" s="62"/>
    </row>
    <row r="9" spans="1:9" s="26" customFormat="1" ht="30" customHeight="1">
      <c r="A9" s="35" t="s">
        <v>9</v>
      </c>
      <c r="B9" s="145" t="s">
        <v>34</v>
      </c>
      <c r="C9" s="146"/>
      <c r="D9" s="36" t="s">
        <v>38</v>
      </c>
      <c r="E9" s="63">
        <f>E10+E18+E45+E47+E52</f>
        <v>14925840</v>
      </c>
      <c r="F9" s="63"/>
      <c r="G9" s="63">
        <f>G10+G18+G45+G47+G52</f>
        <v>11305804</v>
      </c>
      <c r="H9" s="63">
        <f>H10+H18+H45+H47+H52</f>
        <v>10500000</v>
      </c>
      <c r="I9" s="64"/>
    </row>
    <row r="10" spans="1:9" s="27" customFormat="1" ht="27.75" customHeight="1">
      <c r="A10" s="37" t="s">
        <v>10</v>
      </c>
      <c r="B10" s="122" t="s">
        <v>11</v>
      </c>
      <c r="C10" s="123"/>
      <c r="D10" s="41"/>
      <c r="E10" s="63">
        <f>SUM(E11:E17)</f>
        <v>2529500</v>
      </c>
      <c r="F10" s="63">
        <f>SUM(F16:F46)</f>
        <v>0</v>
      </c>
      <c r="G10" s="63">
        <f>SUM(G11:G17)</f>
        <v>1386500</v>
      </c>
      <c r="H10" s="63">
        <f>SUM(H11:H17)</f>
        <v>1300000</v>
      </c>
      <c r="I10" s="65" t="s">
        <v>38</v>
      </c>
    </row>
    <row r="11" spans="1:9" s="27" customFormat="1" ht="32.25" customHeight="1">
      <c r="A11" s="37"/>
      <c r="B11" s="149" t="s">
        <v>85</v>
      </c>
      <c r="C11" s="150"/>
      <c r="D11" s="41"/>
      <c r="E11" s="59">
        <v>450000</v>
      </c>
      <c r="F11" s="63"/>
      <c r="G11" s="59">
        <v>350000</v>
      </c>
      <c r="H11" s="59">
        <v>350000</v>
      </c>
      <c r="I11" s="65"/>
    </row>
    <row r="12" spans="1:9" s="27" customFormat="1" ht="33" customHeight="1">
      <c r="A12" s="37" t="s">
        <v>38</v>
      </c>
      <c r="B12" s="132" t="s">
        <v>87</v>
      </c>
      <c r="C12" s="133"/>
      <c r="D12" s="41"/>
      <c r="E12" s="59">
        <v>396000</v>
      </c>
      <c r="F12" s="59"/>
      <c r="G12" s="59">
        <v>200000</v>
      </c>
      <c r="H12" s="59">
        <v>200000</v>
      </c>
      <c r="I12" s="65"/>
    </row>
    <row r="13" spans="1:9" s="27" customFormat="1" ht="37.5" customHeight="1">
      <c r="A13" s="37"/>
      <c r="B13" s="132" t="s">
        <v>99</v>
      </c>
      <c r="C13" s="133"/>
      <c r="D13" s="41"/>
      <c r="E13" s="59">
        <v>300000</v>
      </c>
      <c r="F13" s="59"/>
      <c r="G13" s="59">
        <v>300000</v>
      </c>
      <c r="H13" s="59">
        <v>300000</v>
      </c>
      <c r="I13" s="65"/>
    </row>
    <row r="14" spans="1:9" s="27" customFormat="1" ht="43.5" customHeight="1">
      <c r="A14" s="37" t="s">
        <v>38</v>
      </c>
      <c r="B14" s="132" t="s">
        <v>82</v>
      </c>
      <c r="C14" s="133"/>
      <c r="D14" s="41"/>
      <c r="E14" s="59">
        <v>635500</v>
      </c>
      <c r="F14" s="59"/>
      <c r="G14" s="59">
        <v>155500</v>
      </c>
      <c r="H14" s="59">
        <v>100000</v>
      </c>
      <c r="I14" s="66"/>
    </row>
    <row r="15" spans="1:9" s="27" customFormat="1" ht="34.5" customHeight="1">
      <c r="A15" s="37" t="s">
        <v>38</v>
      </c>
      <c r="B15" s="132" t="s">
        <v>86</v>
      </c>
      <c r="C15" s="133"/>
      <c r="D15" s="41"/>
      <c r="E15" s="59">
        <v>388000</v>
      </c>
      <c r="F15" s="59"/>
      <c r="G15" s="59">
        <v>131000</v>
      </c>
      <c r="H15" s="59">
        <v>100000</v>
      </c>
      <c r="I15" s="66"/>
    </row>
    <row r="16" spans="1:9" s="16" customFormat="1" ht="39" customHeight="1">
      <c r="A16" s="37"/>
      <c r="B16" s="132" t="s">
        <v>100</v>
      </c>
      <c r="C16" s="133"/>
      <c r="D16" s="34"/>
      <c r="E16" s="59">
        <v>200000</v>
      </c>
      <c r="F16" s="59"/>
      <c r="G16" s="59">
        <v>150000</v>
      </c>
      <c r="H16" s="59">
        <v>150000</v>
      </c>
      <c r="I16" s="68"/>
    </row>
    <row r="17" spans="1:9" s="16" customFormat="1" ht="30.75" customHeight="1">
      <c r="A17" s="37" t="s">
        <v>38</v>
      </c>
      <c r="B17" s="111" t="s">
        <v>0</v>
      </c>
      <c r="C17" s="112"/>
      <c r="D17" s="28"/>
      <c r="E17" s="59">
        <v>160000</v>
      </c>
      <c r="F17" s="59"/>
      <c r="G17" s="59">
        <v>100000</v>
      </c>
      <c r="H17" s="59">
        <v>100000</v>
      </c>
      <c r="I17" s="68" t="s">
        <v>5</v>
      </c>
    </row>
    <row r="18" spans="1:9" s="16" customFormat="1" ht="45" customHeight="1">
      <c r="A18" s="35" t="s">
        <v>12</v>
      </c>
      <c r="B18" s="128" t="s">
        <v>43</v>
      </c>
      <c r="C18" s="129"/>
      <c r="D18" s="49"/>
      <c r="E18" s="69">
        <f>SUM(E19:E44)</f>
        <v>11115640</v>
      </c>
      <c r="F18" s="70"/>
      <c r="G18" s="69">
        <f>SUM(G19:G44)</f>
        <v>9038604</v>
      </c>
      <c r="H18" s="69">
        <v>8550000</v>
      </c>
      <c r="I18" s="64"/>
    </row>
    <row r="19" spans="1:9" s="16" customFormat="1" ht="49.5" customHeight="1">
      <c r="A19" s="35" t="s">
        <v>38</v>
      </c>
      <c r="B19" s="116" t="s">
        <v>88</v>
      </c>
      <c r="C19" s="117"/>
      <c r="D19" s="49"/>
      <c r="E19" s="71">
        <v>308200</v>
      </c>
      <c r="F19" s="72"/>
      <c r="G19" s="71">
        <v>153000</v>
      </c>
      <c r="H19" s="71">
        <v>50000</v>
      </c>
      <c r="I19" s="68"/>
    </row>
    <row r="20" spans="1:9" s="16" customFormat="1" ht="45" customHeight="1">
      <c r="A20" s="35"/>
      <c r="B20" s="116" t="s">
        <v>89</v>
      </c>
      <c r="C20" s="117"/>
      <c r="D20" s="49"/>
      <c r="E20" s="71">
        <v>150000</v>
      </c>
      <c r="F20" s="72"/>
      <c r="G20" s="71">
        <v>50000</v>
      </c>
      <c r="H20" s="71">
        <v>50000</v>
      </c>
      <c r="I20" s="68"/>
    </row>
    <row r="21" spans="1:9" s="16" customFormat="1" ht="48" customHeight="1">
      <c r="A21" s="35"/>
      <c r="B21" s="116" t="s">
        <v>71</v>
      </c>
      <c r="C21" s="117"/>
      <c r="D21" s="49"/>
      <c r="E21" s="71">
        <v>200000</v>
      </c>
      <c r="F21" s="72"/>
      <c r="G21" s="71">
        <v>200000</v>
      </c>
      <c r="H21" s="71">
        <v>200000</v>
      </c>
      <c r="I21" s="68"/>
    </row>
    <row r="22" spans="1:9" s="30" customFormat="1" ht="23.25" customHeight="1">
      <c r="A22" s="35" t="s">
        <v>38</v>
      </c>
      <c r="B22" s="111" t="s">
        <v>62</v>
      </c>
      <c r="C22" s="112"/>
      <c r="D22" s="29"/>
      <c r="E22" s="59">
        <v>300000</v>
      </c>
      <c r="F22" s="59"/>
      <c r="G22" s="59">
        <v>300000</v>
      </c>
      <c r="H22" s="59">
        <v>300000</v>
      </c>
      <c r="I22" s="68" t="s">
        <v>5</v>
      </c>
    </row>
    <row r="23" spans="1:9" s="30" customFormat="1" ht="36" customHeight="1">
      <c r="A23" s="35"/>
      <c r="B23" s="111" t="s">
        <v>72</v>
      </c>
      <c r="C23" s="112"/>
      <c r="D23" s="28"/>
      <c r="E23" s="59">
        <v>513700</v>
      </c>
      <c r="F23" s="59"/>
      <c r="G23" s="59">
        <v>293700</v>
      </c>
      <c r="H23" s="59">
        <v>50000</v>
      </c>
      <c r="I23" s="68"/>
    </row>
    <row r="24" spans="1:9" s="30" customFormat="1" ht="21" customHeight="1">
      <c r="A24" s="172" t="s">
        <v>77</v>
      </c>
      <c r="B24" s="172"/>
      <c r="C24" s="172"/>
      <c r="D24" s="172"/>
      <c r="E24" s="172"/>
      <c r="F24" s="172"/>
      <c r="G24" s="172"/>
      <c r="H24" s="172"/>
      <c r="I24" s="64"/>
    </row>
    <row r="25" spans="1:9" s="87" customFormat="1" ht="21" customHeight="1">
      <c r="A25" s="115" t="s">
        <v>80</v>
      </c>
      <c r="B25" s="115"/>
      <c r="C25" s="115"/>
      <c r="D25" s="115"/>
      <c r="E25" s="115"/>
      <c r="F25" s="115"/>
      <c r="G25" s="115"/>
      <c r="H25" s="115"/>
      <c r="I25" s="64"/>
    </row>
    <row r="26" spans="1:9" s="91" customFormat="1" ht="17.25" customHeight="1">
      <c r="A26" s="81">
        <v>1</v>
      </c>
      <c r="B26" s="105">
        <v>2</v>
      </c>
      <c r="C26" s="105"/>
      <c r="D26" s="84"/>
      <c r="E26" s="81">
        <v>3</v>
      </c>
      <c r="F26" s="81"/>
      <c r="G26" s="81">
        <v>4</v>
      </c>
      <c r="H26" s="85">
        <v>5</v>
      </c>
      <c r="I26" s="68"/>
    </row>
    <row r="27" spans="1:9" s="30" customFormat="1" ht="65.25" customHeight="1">
      <c r="A27" s="88"/>
      <c r="B27" s="113" t="s">
        <v>3</v>
      </c>
      <c r="C27" s="114"/>
      <c r="D27" s="89"/>
      <c r="E27" s="90">
        <v>250000</v>
      </c>
      <c r="F27" s="90"/>
      <c r="G27" s="90">
        <v>250000</v>
      </c>
      <c r="H27" s="90">
        <v>250000</v>
      </c>
      <c r="I27" s="86"/>
    </row>
    <row r="28" spans="1:9" s="31" customFormat="1" ht="47.25" customHeight="1">
      <c r="A28" s="35" t="s">
        <v>38</v>
      </c>
      <c r="B28" s="111" t="s">
        <v>90</v>
      </c>
      <c r="C28" s="112"/>
      <c r="D28" s="28"/>
      <c r="E28" s="67">
        <v>200000</v>
      </c>
      <c r="F28" s="67"/>
      <c r="G28" s="67">
        <v>200000</v>
      </c>
      <c r="H28" s="67">
        <f>100000+100000</f>
        <v>200000</v>
      </c>
      <c r="I28" s="68"/>
    </row>
    <row r="29" spans="1:9" s="31" customFormat="1" ht="34.5" customHeight="1">
      <c r="A29" s="35"/>
      <c r="B29" s="111" t="s">
        <v>101</v>
      </c>
      <c r="C29" s="112"/>
      <c r="D29" s="28"/>
      <c r="E29" s="67">
        <v>456200</v>
      </c>
      <c r="F29" s="67"/>
      <c r="G29" s="67">
        <v>121200</v>
      </c>
      <c r="H29" s="67">
        <v>50000</v>
      </c>
      <c r="I29" s="68"/>
    </row>
    <row r="30" spans="1:9" s="31" customFormat="1" ht="24" customHeight="1">
      <c r="A30" s="35" t="s">
        <v>38</v>
      </c>
      <c r="B30" s="111" t="s">
        <v>1</v>
      </c>
      <c r="C30" s="112"/>
      <c r="D30" s="28"/>
      <c r="E30" s="67">
        <v>300000</v>
      </c>
      <c r="F30" s="67"/>
      <c r="G30" s="67">
        <v>300000</v>
      </c>
      <c r="H30" s="67">
        <v>300000</v>
      </c>
      <c r="I30" s="68" t="s">
        <v>5</v>
      </c>
    </row>
    <row r="31" spans="1:9" s="31" customFormat="1" ht="61.5" customHeight="1">
      <c r="A31" s="35" t="s">
        <v>38</v>
      </c>
      <c r="B31" s="111" t="s">
        <v>63</v>
      </c>
      <c r="C31" s="112"/>
      <c r="D31" s="29"/>
      <c r="E31" s="67">
        <v>300000</v>
      </c>
      <c r="F31" s="67"/>
      <c r="G31" s="67">
        <v>300000</v>
      </c>
      <c r="H31" s="67">
        <v>300000</v>
      </c>
      <c r="I31" s="68"/>
    </row>
    <row r="32" spans="1:9" s="31" customFormat="1" ht="32.25" customHeight="1">
      <c r="A32" s="35"/>
      <c r="B32" s="111" t="s">
        <v>102</v>
      </c>
      <c r="C32" s="112"/>
      <c r="D32" s="29"/>
      <c r="E32" s="67">
        <v>50000</v>
      </c>
      <c r="F32" s="67"/>
      <c r="G32" s="67">
        <v>50000</v>
      </c>
      <c r="H32" s="67">
        <v>50000</v>
      </c>
      <c r="I32" s="68"/>
    </row>
    <row r="33" spans="1:9" s="31" customFormat="1" ht="33" customHeight="1">
      <c r="A33" s="35"/>
      <c r="B33" s="111" t="s">
        <v>103</v>
      </c>
      <c r="C33" s="112"/>
      <c r="D33" s="29"/>
      <c r="E33" s="67">
        <v>300000</v>
      </c>
      <c r="F33" s="67"/>
      <c r="G33" s="67">
        <v>300000</v>
      </c>
      <c r="H33" s="67">
        <v>300000</v>
      </c>
      <c r="I33" s="68"/>
    </row>
    <row r="34" spans="1:9" s="31" customFormat="1" ht="34.5" customHeight="1">
      <c r="A34" s="35" t="s">
        <v>38</v>
      </c>
      <c r="B34" s="111" t="s">
        <v>91</v>
      </c>
      <c r="C34" s="112"/>
      <c r="D34" s="29"/>
      <c r="E34" s="67">
        <v>620000</v>
      </c>
      <c r="F34" s="67"/>
      <c r="G34" s="67">
        <v>200000</v>
      </c>
      <c r="H34" s="67">
        <v>200000</v>
      </c>
      <c r="I34" s="68"/>
    </row>
    <row r="35" spans="1:9" s="31" customFormat="1" ht="65.25" customHeight="1">
      <c r="A35" s="35"/>
      <c r="B35" s="111" t="s">
        <v>104</v>
      </c>
      <c r="C35" s="112"/>
      <c r="D35" s="29"/>
      <c r="E35" s="67">
        <v>1500000</v>
      </c>
      <c r="F35" s="67"/>
      <c r="G35" s="67">
        <v>1500000</v>
      </c>
      <c r="H35" s="67">
        <v>1500000</v>
      </c>
      <c r="I35" s="68"/>
    </row>
    <row r="36" spans="1:9" s="31" customFormat="1" ht="54" customHeight="1">
      <c r="A36" s="35"/>
      <c r="B36" s="116" t="s">
        <v>69</v>
      </c>
      <c r="C36" s="112"/>
      <c r="D36" s="29"/>
      <c r="E36" s="67">
        <v>1000000</v>
      </c>
      <c r="F36" s="67"/>
      <c r="G36" s="67">
        <v>1000000</v>
      </c>
      <c r="H36" s="67">
        <v>1000000</v>
      </c>
      <c r="I36" s="68"/>
    </row>
    <row r="37" spans="1:9" s="31" customFormat="1" ht="54" customHeight="1">
      <c r="A37" s="35"/>
      <c r="B37" s="111" t="s">
        <v>84</v>
      </c>
      <c r="C37" s="112"/>
      <c r="D37" s="29"/>
      <c r="E37" s="67">
        <v>617837</v>
      </c>
      <c r="F37" s="67"/>
      <c r="G37" s="67">
        <v>250000</v>
      </c>
      <c r="H37" s="67">
        <v>250000</v>
      </c>
      <c r="I37" s="68"/>
    </row>
    <row r="38" spans="1:9" s="31" customFormat="1" ht="38.25" customHeight="1">
      <c r="A38" s="35"/>
      <c r="B38" s="111" t="s">
        <v>92</v>
      </c>
      <c r="C38" s="112"/>
      <c r="D38" s="29"/>
      <c r="E38" s="67">
        <v>100000</v>
      </c>
      <c r="F38" s="67"/>
      <c r="G38" s="67">
        <v>100000</v>
      </c>
      <c r="H38" s="67">
        <v>100000</v>
      </c>
      <c r="I38" s="68"/>
    </row>
    <row r="39" spans="1:9" s="31" customFormat="1" ht="36" customHeight="1">
      <c r="A39" s="35" t="s">
        <v>38</v>
      </c>
      <c r="B39" s="111" t="s">
        <v>64</v>
      </c>
      <c r="C39" s="112"/>
      <c r="D39" s="29"/>
      <c r="E39" s="67">
        <v>400000</v>
      </c>
      <c r="F39" s="67"/>
      <c r="G39" s="67">
        <v>400000</v>
      </c>
      <c r="H39" s="67">
        <v>400000</v>
      </c>
      <c r="I39" s="68"/>
    </row>
    <row r="40" spans="1:9" s="31" customFormat="1" ht="51.75" customHeight="1">
      <c r="A40" s="35"/>
      <c r="B40" s="116" t="s">
        <v>105</v>
      </c>
      <c r="C40" s="108"/>
      <c r="D40" s="58"/>
      <c r="E40" s="67">
        <v>550000</v>
      </c>
      <c r="F40" s="67"/>
      <c r="G40" s="67">
        <v>550000</v>
      </c>
      <c r="H40" s="67">
        <v>550000</v>
      </c>
      <c r="I40" s="68"/>
    </row>
    <row r="41" spans="1:9" s="30" customFormat="1" ht="57" customHeight="1">
      <c r="A41" s="35"/>
      <c r="B41" s="111" t="s">
        <v>59</v>
      </c>
      <c r="C41" s="112"/>
      <c r="D41" s="32"/>
      <c r="E41" s="67">
        <v>1500000</v>
      </c>
      <c r="F41" s="67"/>
      <c r="G41" s="67">
        <v>1500000</v>
      </c>
      <c r="H41" s="67">
        <v>1500000</v>
      </c>
      <c r="I41" s="68"/>
    </row>
    <row r="42" spans="1:9" s="30" customFormat="1" ht="50.25" customHeight="1">
      <c r="A42" s="35" t="s">
        <v>38</v>
      </c>
      <c r="B42" s="111" t="s">
        <v>83</v>
      </c>
      <c r="C42" s="112"/>
      <c r="D42" s="28"/>
      <c r="E42" s="67">
        <v>762000</v>
      </c>
      <c r="F42" s="67"/>
      <c r="G42" s="67">
        <v>300000</v>
      </c>
      <c r="H42" s="67">
        <v>300000</v>
      </c>
      <c r="I42" s="68" t="s">
        <v>5</v>
      </c>
    </row>
    <row r="43" spans="1:9" s="30" customFormat="1" ht="34.5" customHeight="1">
      <c r="A43" s="35"/>
      <c r="B43" s="116" t="s">
        <v>65</v>
      </c>
      <c r="C43" s="117"/>
      <c r="D43" s="28"/>
      <c r="E43" s="67">
        <v>387700</v>
      </c>
      <c r="F43" s="67"/>
      <c r="G43" s="67">
        <v>370700</v>
      </c>
      <c r="H43" s="67">
        <v>300000</v>
      </c>
      <c r="I43" s="64"/>
    </row>
    <row r="44" spans="1:9" s="30" customFormat="1" ht="36.75" customHeight="1">
      <c r="A44" s="35" t="s">
        <v>38</v>
      </c>
      <c r="B44" s="111" t="s">
        <v>93</v>
      </c>
      <c r="C44" s="112"/>
      <c r="D44" s="28"/>
      <c r="E44" s="67">
        <v>350000</v>
      </c>
      <c r="F44" s="67"/>
      <c r="G44" s="67">
        <v>350000</v>
      </c>
      <c r="H44" s="67">
        <v>350000</v>
      </c>
      <c r="I44" s="64"/>
    </row>
    <row r="45" spans="1:9" s="30" customFormat="1" ht="37.5" customHeight="1">
      <c r="A45" s="35" t="s">
        <v>40</v>
      </c>
      <c r="B45" s="128" t="s">
        <v>41</v>
      </c>
      <c r="C45" s="129"/>
      <c r="D45" s="49"/>
      <c r="E45" s="93">
        <f>E46</f>
        <v>780700</v>
      </c>
      <c r="F45" s="93"/>
      <c r="G45" s="93">
        <f>G46</f>
        <v>380700</v>
      </c>
      <c r="H45" s="93">
        <f>H46</f>
        <v>150000</v>
      </c>
      <c r="I45" s="64"/>
    </row>
    <row r="46" spans="1:9" s="30" customFormat="1" ht="48.75" customHeight="1">
      <c r="A46" s="35" t="s">
        <v>38</v>
      </c>
      <c r="B46" s="175" t="s">
        <v>75</v>
      </c>
      <c r="C46" s="176"/>
      <c r="D46" s="33"/>
      <c r="E46" s="73">
        <v>780700</v>
      </c>
      <c r="F46" s="73"/>
      <c r="G46" s="73">
        <v>380700</v>
      </c>
      <c r="H46" s="73">
        <v>150000</v>
      </c>
      <c r="I46" s="64" t="s">
        <v>5</v>
      </c>
    </row>
    <row r="47" spans="1:9" s="30" customFormat="1" ht="39" customHeight="1">
      <c r="A47" s="37" t="s">
        <v>44</v>
      </c>
      <c r="B47" s="137" t="s">
        <v>45</v>
      </c>
      <c r="C47" s="138"/>
      <c r="D47" s="33"/>
      <c r="E47" s="93">
        <f>SUM(E51)</f>
        <v>200000</v>
      </c>
      <c r="F47" s="93"/>
      <c r="G47" s="93">
        <f>SUM(G51)</f>
        <v>200000</v>
      </c>
      <c r="H47" s="93">
        <f>SUM(H51)</f>
        <v>200000</v>
      </c>
      <c r="I47" s="64"/>
    </row>
    <row r="48" spans="1:9" s="30" customFormat="1" ht="19.5" customHeight="1">
      <c r="A48" s="173" t="s">
        <v>78</v>
      </c>
      <c r="B48" s="173"/>
      <c r="C48" s="173"/>
      <c r="D48" s="173"/>
      <c r="E48" s="173"/>
      <c r="F48" s="173"/>
      <c r="G48" s="173"/>
      <c r="H48" s="173"/>
      <c r="I48" s="64"/>
    </row>
    <row r="49" spans="1:9" s="30" customFormat="1" ht="17.25" customHeight="1">
      <c r="A49" s="115" t="s">
        <v>80</v>
      </c>
      <c r="B49" s="115"/>
      <c r="C49" s="115"/>
      <c r="D49" s="115"/>
      <c r="E49" s="115"/>
      <c r="F49" s="115"/>
      <c r="G49" s="115"/>
      <c r="H49" s="115"/>
      <c r="I49" s="64"/>
    </row>
    <row r="50" spans="1:9" s="30" customFormat="1" ht="18" customHeight="1">
      <c r="A50" s="81">
        <v>1</v>
      </c>
      <c r="B50" s="105">
        <v>2</v>
      </c>
      <c r="C50" s="105"/>
      <c r="D50" s="84"/>
      <c r="E50" s="81">
        <v>3</v>
      </c>
      <c r="F50" s="81"/>
      <c r="G50" s="81">
        <v>4</v>
      </c>
      <c r="H50" s="85">
        <v>5</v>
      </c>
      <c r="I50" s="64"/>
    </row>
    <row r="51" spans="1:9" s="30" customFormat="1" ht="34.5" customHeight="1">
      <c r="A51" s="37"/>
      <c r="B51" s="116" t="s">
        <v>111</v>
      </c>
      <c r="C51" s="117"/>
      <c r="D51" s="33"/>
      <c r="E51" s="73">
        <v>200000</v>
      </c>
      <c r="F51" s="73"/>
      <c r="G51" s="73">
        <v>200000</v>
      </c>
      <c r="H51" s="73">
        <v>200000</v>
      </c>
      <c r="I51" s="64"/>
    </row>
    <row r="52" spans="1:9" s="30" customFormat="1" ht="32.25" customHeight="1">
      <c r="A52" s="37" t="s">
        <v>53</v>
      </c>
      <c r="B52" s="128" t="s">
        <v>54</v>
      </c>
      <c r="C52" s="129"/>
      <c r="D52" s="33"/>
      <c r="E52" s="93">
        <f>SUM(E53)</f>
        <v>300000</v>
      </c>
      <c r="F52" s="93"/>
      <c r="G52" s="93">
        <f>SUM(G53)</f>
        <v>300000</v>
      </c>
      <c r="H52" s="93">
        <f>SUM(H53)</f>
        <v>300000</v>
      </c>
      <c r="I52" s="64"/>
    </row>
    <row r="53" spans="1:9" s="30" customFormat="1" ht="48" customHeight="1">
      <c r="A53" s="37"/>
      <c r="B53" s="116" t="s">
        <v>73</v>
      </c>
      <c r="C53" s="117"/>
      <c r="D53" s="33"/>
      <c r="E53" s="73">
        <v>300000</v>
      </c>
      <c r="F53" s="73"/>
      <c r="G53" s="73">
        <v>300000</v>
      </c>
      <c r="H53" s="73">
        <v>300000</v>
      </c>
      <c r="I53" s="64"/>
    </row>
    <row r="54" spans="1:9" s="16" customFormat="1" ht="25.5" customHeight="1">
      <c r="A54" s="35" t="s">
        <v>13</v>
      </c>
      <c r="B54" s="130" t="s">
        <v>35</v>
      </c>
      <c r="C54" s="131"/>
      <c r="D54" s="54"/>
      <c r="E54" s="76">
        <f>E55+E58+E60+E62</f>
        <v>8372000</v>
      </c>
      <c r="F54" s="76" t="s">
        <v>38</v>
      </c>
      <c r="G54" s="76">
        <f>G55+G58+G60+G62</f>
        <v>5982000</v>
      </c>
      <c r="H54" s="76">
        <f>H55+H58+H62+H60</f>
        <v>5520000</v>
      </c>
      <c r="I54" s="74" t="s">
        <v>38</v>
      </c>
    </row>
    <row r="55" spans="1:14" s="27" customFormat="1" ht="23.25" customHeight="1">
      <c r="A55" s="37" t="s">
        <v>14</v>
      </c>
      <c r="B55" s="122" t="s">
        <v>15</v>
      </c>
      <c r="C55" s="123"/>
      <c r="D55" s="41"/>
      <c r="E55" s="76">
        <f>SUM(E56:E57)</f>
        <v>5049200</v>
      </c>
      <c r="F55" s="76">
        <f>SUM(F58:F59)</f>
        <v>0</v>
      </c>
      <c r="G55" s="76">
        <f>SUM(G56:G57)</f>
        <v>3054200</v>
      </c>
      <c r="H55" s="76">
        <f>SUM(H56:H57)</f>
        <v>2700000</v>
      </c>
      <c r="I55" s="65" t="s">
        <v>38</v>
      </c>
      <c r="J55" s="14"/>
      <c r="K55" s="14"/>
      <c r="L55" s="14"/>
      <c r="M55" s="14"/>
      <c r="N55" s="14"/>
    </row>
    <row r="56" spans="1:14" s="26" customFormat="1" ht="54.75" customHeight="1">
      <c r="A56" s="35" t="s">
        <v>38</v>
      </c>
      <c r="B56" s="126" t="s">
        <v>52</v>
      </c>
      <c r="C56" s="127"/>
      <c r="D56" s="25"/>
      <c r="E56" s="94">
        <v>1500000</v>
      </c>
      <c r="F56" s="94"/>
      <c r="G56" s="94">
        <v>1500000</v>
      </c>
      <c r="H56" s="94">
        <v>1500000</v>
      </c>
      <c r="I56" s="65" t="s">
        <v>31</v>
      </c>
      <c r="J56" s="17"/>
      <c r="K56" s="17"/>
      <c r="L56" s="17"/>
      <c r="M56" s="17"/>
      <c r="N56" s="17"/>
    </row>
    <row r="57" spans="1:14" s="26" customFormat="1" ht="64.5" customHeight="1">
      <c r="A57" s="35" t="s">
        <v>38</v>
      </c>
      <c r="B57" s="106" t="s">
        <v>94</v>
      </c>
      <c r="C57" s="107"/>
      <c r="D57" s="25"/>
      <c r="E57" s="94">
        <v>3549200</v>
      </c>
      <c r="F57" s="94"/>
      <c r="G57" s="94">
        <v>1554200</v>
      </c>
      <c r="H57" s="94">
        <v>1200000</v>
      </c>
      <c r="I57" s="65" t="s">
        <v>31</v>
      </c>
      <c r="J57" s="17"/>
      <c r="K57" s="17"/>
      <c r="L57" s="17"/>
      <c r="M57" s="17"/>
      <c r="N57" s="17"/>
    </row>
    <row r="58" spans="1:14" s="16" customFormat="1" ht="24.75" customHeight="1">
      <c r="A58" s="35" t="s">
        <v>16</v>
      </c>
      <c r="B58" s="122" t="s">
        <v>17</v>
      </c>
      <c r="C58" s="123"/>
      <c r="D58" s="41"/>
      <c r="E58" s="76">
        <f>SUM(E59:E59)</f>
        <v>1500000</v>
      </c>
      <c r="F58" s="76"/>
      <c r="G58" s="76">
        <f>SUM(G59:G59)</f>
        <v>1500000</v>
      </c>
      <c r="H58" s="76">
        <f>SUM(H59:H59)</f>
        <v>1500000</v>
      </c>
      <c r="I58" s="65"/>
      <c r="J58" s="15"/>
      <c r="K58" s="15"/>
      <c r="L58" s="15"/>
      <c r="M58" s="15"/>
      <c r="N58" s="15"/>
    </row>
    <row r="59" spans="1:14" s="16" customFormat="1" ht="52.5" customHeight="1">
      <c r="A59" s="35" t="s">
        <v>38</v>
      </c>
      <c r="B59" s="124" t="s">
        <v>106</v>
      </c>
      <c r="C59" s="125"/>
      <c r="D59" s="19"/>
      <c r="E59" s="94">
        <v>1500000</v>
      </c>
      <c r="F59" s="94"/>
      <c r="G59" s="94">
        <v>1500000</v>
      </c>
      <c r="H59" s="94">
        <v>1500000</v>
      </c>
      <c r="I59" s="65" t="s">
        <v>31</v>
      </c>
      <c r="J59" s="15"/>
      <c r="K59" s="15"/>
      <c r="L59" s="15"/>
      <c r="M59" s="15"/>
      <c r="N59" s="15"/>
    </row>
    <row r="60" spans="1:14" s="16" customFormat="1" ht="37.5" customHeight="1">
      <c r="A60" s="35" t="s">
        <v>57</v>
      </c>
      <c r="B60" s="122" t="s">
        <v>58</v>
      </c>
      <c r="C60" s="123"/>
      <c r="D60" s="19"/>
      <c r="E60" s="76">
        <f>SUM(E61)</f>
        <v>607800</v>
      </c>
      <c r="F60" s="76"/>
      <c r="G60" s="76">
        <f>SUM(G61)</f>
        <v>227800</v>
      </c>
      <c r="H60" s="76">
        <f>SUM(H61)</f>
        <v>120000</v>
      </c>
      <c r="I60" s="65"/>
      <c r="J60" s="15"/>
      <c r="K60" s="15"/>
      <c r="L60" s="15"/>
      <c r="M60" s="15"/>
      <c r="N60" s="15"/>
    </row>
    <row r="61" spans="1:14" s="16" customFormat="1" ht="38.25" customHeight="1">
      <c r="A61" s="35"/>
      <c r="B61" s="124" t="s">
        <v>66</v>
      </c>
      <c r="C61" s="125"/>
      <c r="D61" s="19"/>
      <c r="E61" s="94">
        <v>607800</v>
      </c>
      <c r="F61" s="94"/>
      <c r="G61" s="94">
        <v>227800</v>
      </c>
      <c r="H61" s="94">
        <v>120000</v>
      </c>
      <c r="I61" s="65"/>
      <c r="J61" s="15"/>
      <c r="K61" s="15"/>
      <c r="L61" s="15"/>
      <c r="M61" s="15"/>
      <c r="N61" s="15"/>
    </row>
    <row r="62" spans="1:14" s="16" customFormat="1" ht="27.75" customHeight="1">
      <c r="A62" s="37" t="s">
        <v>46</v>
      </c>
      <c r="B62" s="122" t="s">
        <v>47</v>
      </c>
      <c r="C62" s="123"/>
      <c r="D62" s="19"/>
      <c r="E62" s="76">
        <f>SUM(E63)</f>
        <v>1215000</v>
      </c>
      <c r="F62" s="76"/>
      <c r="G62" s="76">
        <f>SUM(G63)</f>
        <v>1200000</v>
      </c>
      <c r="H62" s="76">
        <f>SUM(H63)</f>
        <v>1200000</v>
      </c>
      <c r="I62" s="65"/>
      <c r="J62" s="15"/>
      <c r="K62" s="15"/>
      <c r="L62" s="15"/>
      <c r="M62" s="15"/>
      <c r="N62" s="15"/>
    </row>
    <row r="63" spans="1:14" s="16" customFormat="1" ht="67.5" customHeight="1">
      <c r="A63" s="37"/>
      <c r="B63" s="132" t="s">
        <v>55</v>
      </c>
      <c r="C63" s="133"/>
      <c r="D63" s="19"/>
      <c r="E63" s="94">
        <v>1215000</v>
      </c>
      <c r="F63" s="94"/>
      <c r="G63" s="94">
        <v>1200000</v>
      </c>
      <c r="H63" s="94">
        <v>1200000</v>
      </c>
      <c r="I63" s="65"/>
      <c r="J63" s="15"/>
      <c r="K63" s="15"/>
      <c r="L63" s="15"/>
      <c r="M63" s="15"/>
      <c r="N63" s="15"/>
    </row>
    <row r="64" spans="1:14" s="16" customFormat="1" ht="19.5" customHeight="1">
      <c r="A64" s="37" t="s">
        <v>48</v>
      </c>
      <c r="B64" s="128" t="s">
        <v>49</v>
      </c>
      <c r="C64" s="129"/>
      <c r="D64" s="55"/>
      <c r="E64" s="76">
        <f>E65</f>
        <v>400000</v>
      </c>
      <c r="F64" s="76"/>
      <c r="G64" s="76">
        <f>G65</f>
        <v>400000</v>
      </c>
      <c r="H64" s="95">
        <f>H65</f>
        <v>400000</v>
      </c>
      <c r="I64" s="65"/>
      <c r="J64" s="15"/>
      <c r="K64" s="15"/>
      <c r="L64" s="15"/>
      <c r="M64" s="15"/>
      <c r="N64" s="15"/>
    </row>
    <row r="65" spans="1:14" s="16" customFormat="1" ht="24" customHeight="1">
      <c r="A65" s="37" t="s">
        <v>50</v>
      </c>
      <c r="B65" s="120" t="s">
        <v>51</v>
      </c>
      <c r="C65" s="121"/>
      <c r="D65" s="55"/>
      <c r="E65" s="76">
        <f>SUM(E66:E68)</f>
        <v>400000</v>
      </c>
      <c r="F65" s="76"/>
      <c r="G65" s="76">
        <f>SUM(G66:G68)</f>
        <v>400000</v>
      </c>
      <c r="H65" s="95">
        <f>SUM(H66:H68)</f>
        <v>400000</v>
      </c>
      <c r="I65" s="65"/>
      <c r="J65" s="15"/>
      <c r="K65" s="15"/>
      <c r="L65" s="15"/>
      <c r="M65" s="15"/>
      <c r="N65" s="15"/>
    </row>
    <row r="66" spans="1:14" s="16" customFormat="1" ht="31.5" customHeight="1">
      <c r="A66" s="37"/>
      <c r="B66" s="116" t="s">
        <v>2</v>
      </c>
      <c r="C66" s="117"/>
      <c r="D66" s="55"/>
      <c r="E66" s="94">
        <v>100000</v>
      </c>
      <c r="F66" s="94"/>
      <c r="G66" s="94">
        <v>100000</v>
      </c>
      <c r="H66" s="96">
        <v>100000</v>
      </c>
      <c r="I66" s="65"/>
      <c r="J66" s="15"/>
      <c r="K66" s="15"/>
      <c r="L66" s="15"/>
      <c r="M66" s="15"/>
      <c r="N66" s="15"/>
    </row>
    <row r="67" spans="1:14" s="16" customFormat="1" ht="32.25" customHeight="1">
      <c r="A67" s="37"/>
      <c r="B67" s="116" t="s">
        <v>67</v>
      </c>
      <c r="C67" s="117"/>
      <c r="D67" s="55"/>
      <c r="E67" s="94">
        <v>100000</v>
      </c>
      <c r="F67" s="94"/>
      <c r="G67" s="94">
        <v>100000</v>
      </c>
      <c r="H67" s="96">
        <v>100000</v>
      </c>
      <c r="I67" s="65"/>
      <c r="J67" s="15"/>
      <c r="K67" s="15"/>
      <c r="L67" s="15"/>
      <c r="M67" s="15"/>
      <c r="N67" s="15"/>
    </row>
    <row r="68" spans="1:14" s="16" customFormat="1" ht="30" customHeight="1">
      <c r="A68" s="37"/>
      <c r="B68" s="116" t="s">
        <v>107</v>
      </c>
      <c r="C68" s="117"/>
      <c r="D68" s="55"/>
      <c r="E68" s="94">
        <v>200000</v>
      </c>
      <c r="F68" s="94"/>
      <c r="G68" s="94">
        <v>200000</v>
      </c>
      <c r="H68" s="96">
        <v>200000</v>
      </c>
      <c r="I68" s="65"/>
      <c r="J68" s="15"/>
      <c r="K68" s="15"/>
      <c r="L68" s="15"/>
      <c r="M68" s="15"/>
      <c r="N68" s="15"/>
    </row>
    <row r="69" spans="1:14" s="16" customFormat="1" ht="25.5" customHeight="1">
      <c r="A69" s="35" t="s">
        <v>18</v>
      </c>
      <c r="B69" s="109" t="s">
        <v>19</v>
      </c>
      <c r="C69" s="110"/>
      <c r="D69" s="39"/>
      <c r="E69" s="75">
        <f>E70+E72</f>
        <v>1020000</v>
      </c>
      <c r="F69" s="76" t="e">
        <f>#REF!</f>
        <v>#REF!</v>
      </c>
      <c r="G69" s="76">
        <f>G70+G72</f>
        <v>1000000</v>
      </c>
      <c r="H69" s="76">
        <f>H70+H72</f>
        <v>1000000</v>
      </c>
      <c r="I69" s="74" t="e">
        <f>#REF!</f>
        <v>#REF!</v>
      </c>
      <c r="J69" s="15"/>
      <c r="K69" s="15"/>
      <c r="L69" s="15"/>
      <c r="M69" s="15"/>
      <c r="N69" s="15"/>
    </row>
    <row r="70" spans="1:14" s="16" customFormat="1" ht="24" customHeight="1">
      <c r="A70" s="35" t="s">
        <v>22</v>
      </c>
      <c r="B70" s="122" t="s">
        <v>23</v>
      </c>
      <c r="C70" s="123"/>
      <c r="D70" s="41"/>
      <c r="E70" s="76">
        <f>SUM(E71:E71)</f>
        <v>500000</v>
      </c>
      <c r="F70" s="76"/>
      <c r="G70" s="76">
        <f>SUM(G71:G71)</f>
        <v>500000</v>
      </c>
      <c r="H70" s="76">
        <f>SUM(H71:H71)</f>
        <v>500000</v>
      </c>
      <c r="I70" s="64"/>
      <c r="J70" s="15"/>
      <c r="K70" s="15"/>
      <c r="L70" s="15"/>
      <c r="M70" s="15"/>
      <c r="N70" s="15"/>
    </row>
    <row r="71" spans="1:14" s="16" customFormat="1" ht="48.75" customHeight="1">
      <c r="A71" s="35" t="s">
        <v>38</v>
      </c>
      <c r="B71" s="124" t="s">
        <v>108</v>
      </c>
      <c r="C71" s="125"/>
      <c r="D71" s="19"/>
      <c r="E71" s="94">
        <v>500000</v>
      </c>
      <c r="F71" s="94"/>
      <c r="G71" s="94">
        <v>500000</v>
      </c>
      <c r="H71" s="94">
        <v>500000</v>
      </c>
      <c r="I71" s="64" t="s">
        <v>4</v>
      </c>
      <c r="J71" s="15"/>
      <c r="K71" s="15"/>
      <c r="L71" s="15"/>
      <c r="M71" s="15"/>
      <c r="N71" s="15"/>
    </row>
    <row r="72" spans="1:14" s="27" customFormat="1" ht="25.5" customHeight="1">
      <c r="A72" s="37" t="s">
        <v>24</v>
      </c>
      <c r="B72" s="122" t="s">
        <v>25</v>
      </c>
      <c r="C72" s="123"/>
      <c r="D72" s="41"/>
      <c r="E72" s="76">
        <f>SUM(E73:E73)</f>
        <v>520000</v>
      </c>
      <c r="F72" s="76" t="e">
        <f>SUM(F73:F75)</f>
        <v>#REF!</v>
      </c>
      <c r="G72" s="76">
        <f>SUM(G73:G73)</f>
        <v>500000</v>
      </c>
      <c r="H72" s="76">
        <f>SUM(H73:H73)</f>
        <v>500000</v>
      </c>
      <c r="I72" s="65" t="s">
        <v>38</v>
      </c>
      <c r="J72" s="14"/>
      <c r="K72" s="14"/>
      <c r="L72" s="14"/>
      <c r="M72" s="14"/>
      <c r="N72" s="14"/>
    </row>
    <row r="73" spans="1:14" s="16" customFormat="1" ht="47.25" customHeight="1">
      <c r="A73" s="35" t="s">
        <v>38</v>
      </c>
      <c r="B73" s="124" t="s">
        <v>109</v>
      </c>
      <c r="C73" s="125"/>
      <c r="D73" s="19"/>
      <c r="E73" s="94">
        <v>520000</v>
      </c>
      <c r="F73" s="94"/>
      <c r="G73" s="94">
        <v>500000</v>
      </c>
      <c r="H73" s="94">
        <v>500000</v>
      </c>
      <c r="I73" s="64" t="s">
        <v>4</v>
      </c>
      <c r="J73" s="15"/>
      <c r="K73" s="15"/>
      <c r="L73" s="15"/>
      <c r="M73" s="15"/>
      <c r="N73" s="15"/>
    </row>
    <row r="74" spans="1:9" s="16" customFormat="1" ht="22.5" customHeight="1">
      <c r="A74" s="37" t="s">
        <v>26</v>
      </c>
      <c r="B74" s="109" t="s">
        <v>32</v>
      </c>
      <c r="C74" s="110"/>
      <c r="D74" s="38"/>
      <c r="E74" s="76">
        <f>E75</f>
        <v>69747693</v>
      </c>
      <c r="F74" s="76" t="s">
        <v>38</v>
      </c>
      <c r="G74" s="76">
        <f>G75</f>
        <v>69381994</v>
      </c>
      <c r="H74" s="76">
        <f>H75</f>
        <v>10662900</v>
      </c>
      <c r="I74" s="77" t="s">
        <v>38</v>
      </c>
    </row>
    <row r="75" spans="1:9" s="24" customFormat="1" ht="22.5" customHeight="1">
      <c r="A75" s="37" t="s">
        <v>27</v>
      </c>
      <c r="B75" s="122" t="s">
        <v>28</v>
      </c>
      <c r="C75" s="123"/>
      <c r="D75" s="50"/>
      <c r="E75" s="76">
        <f>SUM(E76:E84)</f>
        <v>69747693</v>
      </c>
      <c r="F75" s="97" t="e">
        <f>#REF!</f>
        <v>#REF!</v>
      </c>
      <c r="G75" s="76">
        <f>SUM(G76:G84)</f>
        <v>69381994</v>
      </c>
      <c r="H75" s="76">
        <f>SUM(H80:H84)+H76</f>
        <v>10662900</v>
      </c>
      <c r="I75" s="65" t="s">
        <v>38</v>
      </c>
    </row>
    <row r="76" spans="1:9" s="24" customFormat="1" ht="55.5" customHeight="1">
      <c r="A76" s="37"/>
      <c r="B76" s="118" t="s">
        <v>95</v>
      </c>
      <c r="C76" s="119"/>
      <c r="D76" s="50"/>
      <c r="E76" s="94">
        <v>25252600</v>
      </c>
      <c r="F76" s="97"/>
      <c r="G76" s="98">
        <v>25013900</v>
      </c>
      <c r="H76" s="98">
        <f>1500000+2944800+1600000</f>
        <v>6044800</v>
      </c>
      <c r="I76" s="65"/>
    </row>
    <row r="77" spans="1:11" s="16" customFormat="1" ht="21.75" customHeight="1">
      <c r="A77" s="173" t="s">
        <v>79</v>
      </c>
      <c r="B77" s="173"/>
      <c r="C77" s="173"/>
      <c r="D77" s="173"/>
      <c r="E77" s="173"/>
      <c r="F77" s="173"/>
      <c r="G77" s="173"/>
      <c r="H77" s="173"/>
      <c r="I77" s="65"/>
      <c r="K77" s="57"/>
    </row>
    <row r="78" spans="1:11" s="16" customFormat="1" ht="20.25" customHeight="1">
      <c r="A78" s="115" t="s">
        <v>80</v>
      </c>
      <c r="B78" s="115"/>
      <c r="C78" s="115"/>
      <c r="D78" s="115"/>
      <c r="E78" s="115"/>
      <c r="F78" s="115"/>
      <c r="G78" s="115"/>
      <c r="H78" s="115"/>
      <c r="I78" s="65"/>
      <c r="K78" s="57"/>
    </row>
    <row r="79" spans="1:11" s="16" customFormat="1" ht="21.75" customHeight="1">
      <c r="A79" s="81">
        <v>1</v>
      </c>
      <c r="B79" s="105">
        <v>2</v>
      </c>
      <c r="C79" s="105"/>
      <c r="D79" s="84"/>
      <c r="E79" s="81">
        <v>3</v>
      </c>
      <c r="F79" s="81"/>
      <c r="G79" s="81">
        <v>4</v>
      </c>
      <c r="H79" s="85">
        <v>5</v>
      </c>
      <c r="I79" s="65"/>
      <c r="K79" s="57"/>
    </row>
    <row r="80" spans="1:11" s="16" customFormat="1" ht="136.5" customHeight="1">
      <c r="A80" s="79"/>
      <c r="B80" s="174" t="s">
        <v>112</v>
      </c>
      <c r="C80" s="174"/>
      <c r="D80" s="84"/>
      <c r="E80" s="99"/>
      <c r="F80" s="99"/>
      <c r="G80" s="99"/>
      <c r="H80" s="92">
        <v>150000</v>
      </c>
      <c r="I80" s="65"/>
      <c r="K80" s="57"/>
    </row>
    <row r="81" spans="1:13" s="16" customFormat="1" ht="51.75" customHeight="1">
      <c r="A81" s="37" t="s">
        <v>38</v>
      </c>
      <c r="B81" s="141" t="s">
        <v>96</v>
      </c>
      <c r="C81" s="142"/>
      <c r="D81" s="18"/>
      <c r="E81" s="67">
        <v>1058490</v>
      </c>
      <c r="F81" s="67"/>
      <c r="G81" s="67">
        <v>1031490</v>
      </c>
      <c r="H81" s="67">
        <v>1031500</v>
      </c>
      <c r="I81" s="64" t="s">
        <v>6</v>
      </c>
      <c r="J81" s="51"/>
      <c r="K81" s="78"/>
      <c r="L81" s="15"/>
      <c r="M81" s="15"/>
    </row>
    <row r="82" spans="1:11" s="16" customFormat="1" ht="47.25" customHeight="1">
      <c r="A82" s="37"/>
      <c r="B82" s="134" t="s">
        <v>110</v>
      </c>
      <c r="C82" s="135"/>
      <c r="D82" s="56"/>
      <c r="E82" s="100">
        <v>41000000</v>
      </c>
      <c r="F82" s="101"/>
      <c r="G82" s="102">
        <v>40900000</v>
      </c>
      <c r="H82" s="102">
        <v>1000000</v>
      </c>
      <c r="I82" s="65"/>
      <c r="K82" s="57"/>
    </row>
    <row r="83" spans="1:11" s="16" customFormat="1" ht="37.5" customHeight="1">
      <c r="A83" s="37"/>
      <c r="B83" s="118" t="s">
        <v>97</v>
      </c>
      <c r="C83" s="119"/>
      <c r="D83" s="56"/>
      <c r="E83" s="103">
        <v>1500000</v>
      </c>
      <c r="F83" s="101"/>
      <c r="G83" s="102">
        <v>1500000</v>
      </c>
      <c r="H83" s="102">
        <v>1500000</v>
      </c>
      <c r="I83" s="65"/>
      <c r="K83" s="57"/>
    </row>
    <row r="84" spans="1:9" s="16" customFormat="1" ht="35.25" customHeight="1">
      <c r="A84" s="37"/>
      <c r="B84" s="141" t="s">
        <v>98</v>
      </c>
      <c r="C84" s="142"/>
      <c r="D84" s="18"/>
      <c r="E84" s="102">
        <v>936600</v>
      </c>
      <c r="F84" s="102"/>
      <c r="G84" s="104">
        <v>936600</v>
      </c>
      <c r="H84" s="102">
        <v>936600</v>
      </c>
      <c r="I84" s="64"/>
    </row>
    <row r="85" spans="1:9" s="16" customFormat="1" ht="31.5" customHeight="1">
      <c r="A85" s="35" t="s">
        <v>30</v>
      </c>
      <c r="B85" s="109" t="s">
        <v>29</v>
      </c>
      <c r="C85" s="110"/>
      <c r="D85" s="38"/>
      <c r="E85" s="76">
        <f>SUM(E86:E87)</f>
        <v>1889100</v>
      </c>
      <c r="F85" s="76" t="e">
        <f>#REF!</f>
        <v>#REF!</v>
      </c>
      <c r="G85" s="76">
        <f>SUM(G86:G87)</f>
        <v>1639100</v>
      </c>
      <c r="H85" s="76">
        <f>SUM(H86:H88)</f>
        <v>1227000</v>
      </c>
      <c r="I85" s="74" t="s">
        <v>38</v>
      </c>
    </row>
    <row r="86" spans="1:9" s="16" customFormat="1" ht="31.5" customHeight="1">
      <c r="A86" s="35"/>
      <c r="B86" s="132" t="s">
        <v>68</v>
      </c>
      <c r="C86" s="133"/>
      <c r="D86" s="38"/>
      <c r="E86" s="94">
        <v>1000000</v>
      </c>
      <c r="F86" s="94"/>
      <c r="G86" s="94">
        <v>1000000</v>
      </c>
      <c r="H86" s="94">
        <v>1000000</v>
      </c>
      <c r="I86" s="74"/>
    </row>
    <row r="87" spans="1:9" s="16" customFormat="1" ht="31.5" customHeight="1">
      <c r="A87" s="35"/>
      <c r="B87" s="126" t="s">
        <v>74</v>
      </c>
      <c r="C87" s="127"/>
      <c r="D87" s="38"/>
      <c r="E87" s="94">
        <v>889100</v>
      </c>
      <c r="F87" s="94"/>
      <c r="G87" s="94">
        <v>639100</v>
      </c>
      <c r="H87" s="94">
        <v>200000</v>
      </c>
      <c r="I87" s="74"/>
    </row>
    <row r="88" spans="1:9" s="16" customFormat="1" ht="31.5" customHeight="1">
      <c r="A88" s="35"/>
      <c r="B88" s="126" t="s">
        <v>56</v>
      </c>
      <c r="C88" s="127"/>
      <c r="D88" s="38"/>
      <c r="E88" s="94"/>
      <c r="F88" s="94"/>
      <c r="G88" s="94"/>
      <c r="H88" s="94">
        <v>27000</v>
      </c>
      <c r="I88" s="74"/>
    </row>
    <row r="89" spans="1:14" s="16" customFormat="1" ht="9" customHeight="1" hidden="1">
      <c r="A89" s="44"/>
      <c r="B89" s="45"/>
      <c r="C89" s="45"/>
      <c r="D89" s="45"/>
      <c r="E89" s="46"/>
      <c r="F89" s="46"/>
      <c r="G89" s="46"/>
      <c r="H89" s="46"/>
      <c r="I89" s="47"/>
      <c r="J89" s="15"/>
      <c r="K89" s="15"/>
      <c r="L89" s="15"/>
      <c r="M89" s="15"/>
      <c r="N89" s="15"/>
    </row>
    <row r="90" spans="1:14" s="16" customFormat="1" ht="69" customHeight="1">
      <c r="A90" s="44"/>
      <c r="B90" s="143" t="s">
        <v>38</v>
      </c>
      <c r="C90" s="143"/>
      <c r="D90" s="143"/>
      <c r="E90" s="143"/>
      <c r="F90" s="143"/>
      <c r="G90" s="143"/>
      <c r="H90" s="143"/>
      <c r="I90" s="47"/>
      <c r="J90" s="15"/>
      <c r="K90" s="15"/>
      <c r="L90" s="15"/>
      <c r="M90" s="15"/>
      <c r="N90" s="15"/>
    </row>
    <row r="91" spans="1:9" s="27" customFormat="1" ht="18.75" customHeight="1">
      <c r="A91" s="53" t="s">
        <v>21</v>
      </c>
      <c r="B91" s="144" t="s">
        <v>60</v>
      </c>
      <c r="C91" s="144"/>
      <c r="D91" s="144"/>
      <c r="E91" s="144"/>
      <c r="F91" s="144"/>
      <c r="G91" s="144"/>
      <c r="H91" s="144"/>
      <c r="I91" s="144"/>
    </row>
    <row r="92" spans="2:8" ht="12.75" customHeight="1">
      <c r="B92" s="140" t="s">
        <v>38</v>
      </c>
      <c r="C92" s="140"/>
      <c r="G92" s="139" t="s">
        <v>38</v>
      </c>
      <c r="H92" s="139"/>
    </row>
    <row r="93" spans="1:9" ht="15.75">
      <c r="A93" s="136" t="s">
        <v>38</v>
      </c>
      <c r="B93" s="136"/>
      <c r="C93" s="136"/>
      <c r="D93" s="136"/>
      <c r="E93" s="136"/>
      <c r="F93" s="136"/>
      <c r="G93" s="136"/>
      <c r="H93" s="136"/>
      <c r="I93" s="2" t="s">
        <v>38</v>
      </c>
    </row>
    <row r="94" spans="1:9" s="9" customFormat="1" ht="15.75">
      <c r="A94" s="136"/>
      <c r="B94" s="136"/>
      <c r="C94" s="136"/>
      <c r="D94" s="136"/>
      <c r="E94" s="136"/>
      <c r="F94" s="136"/>
      <c r="G94" s="136"/>
      <c r="H94" s="136"/>
      <c r="I94" s="8"/>
    </row>
    <row r="95" spans="1:9" s="9" customFormat="1" ht="15.75">
      <c r="A95" s="136"/>
      <c r="B95" s="136"/>
      <c r="C95" s="136"/>
      <c r="D95" s="136"/>
      <c r="E95" s="136"/>
      <c r="F95" s="136"/>
      <c r="G95" s="136"/>
      <c r="H95" s="136"/>
      <c r="I95" s="20"/>
    </row>
    <row r="96" spans="1:8" s="9" customFormat="1" ht="29.25" customHeight="1">
      <c r="A96" s="136"/>
      <c r="B96" s="136"/>
      <c r="C96" s="136"/>
      <c r="D96" s="136"/>
      <c r="E96" s="136"/>
      <c r="F96" s="136"/>
      <c r="G96" s="136"/>
      <c r="H96" s="136"/>
    </row>
    <row r="97" s="9" customFormat="1" ht="18.75" customHeight="1">
      <c r="A97" s="1"/>
    </row>
    <row r="98" s="9" customFormat="1" ht="30.75" customHeight="1">
      <c r="A98" s="1"/>
    </row>
    <row r="99" spans="1:9" s="9" customFormat="1" ht="15.75" hidden="1">
      <c r="A99" s="1"/>
      <c r="B99" s="10"/>
      <c r="C99" s="10"/>
      <c r="D99" s="10"/>
      <c r="E99" s="20"/>
      <c r="F99" s="21"/>
      <c r="G99" s="20"/>
      <c r="H99" s="20"/>
      <c r="I99" s="20"/>
    </row>
    <row r="100" spans="1:9" s="9" customFormat="1" ht="15.75" hidden="1">
      <c r="A100" s="1"/>
      <c r="B100" s="11"/>
      <c r="C100" s="11"/>
      <c r="D100" s="11"/>
      <c r="E100" s="20"/>
      <c r="F100" s="21"/>
      <c r="G100" s="20"/>
      <c r="H100" s="20"/>
      <c r="I100" s="20"/>
    </row>
    <row r="101" spans="1:9" s="9" customFormat="1" ht="15.75">
      <c r="A101" s="1"/>
      <c r="B101" s="10"/>
      <c r="C101" s="10"/>
      <c r="D101" s="10"/>
      <c r="E101" s="20"/>
      <c r="F101" s="21"/>
      <c r="G101" s="20"/>
      <c r="H101" s="20"/>
      <c r="I101" s="20"/>
    </row>
    <row r="102" s="9" customFormat="1" ht="15.75">
      <c r="A102" s="1"/>
    </row>
    <row r="103" spans="1:9" ht="15.75">
      <c r="A103" s="9"/>
      <c r="B103" s="12"/>
      <c r="C103" s="12"/>
      <c r="D103" s="12"/>
      <c r="E103" s="20"/>
      <c r="F103" s="22"/>
      <c r="G103" s="23"/>
      <c r="H103" s="23"/>
      <c r="I103" s="23"/>
    </row>
    <row r="104" spans="1:5" ht="15.75">
      <c r="A104" s="9"/>
      <c r="B104" s="9"/>
      <c r="C104" s="9"/>
      <c r="D104" s="9"/>
      <c r="E104" s="9"/>
    </row>
    <row r="105" spans="1:5" ht="15.75">
      <c r="A105" s="9"/>
      <c r="B105" s="9"/>
      <c r="C105" s="9"/>
      <c r="D105" s="9"/>
      <c r="E105" s="9"/>
    </row>
    <row r="106" spans="1:5" ht="15.75">
      <c r="A106" s="9"/>
      <c r="B106" s="9"/>
      <c r="C106" s="9"/>
      <c r="D106" s="9"/>
      <c r="E106" s="9"/>
    </row>
    <row r="107" spans="1:9" ht="15.75">
      <c r="A107" s="9"/>
      <c r="B107" s="12"/>
      <c r="C107" s="12"/>
      <c r="D107" s="12"/>
      <c r="E107" s="13"/>
      <c r="G107" s="4"/>
      <c r="H107" s="4"/>
      <c r="I107" s="4"/>
    </row>
    <row r="108" spans="5:9" ht="15.75">
      <c r="E108" s="4"/>
      <c r="G108" s="4"/>
      <c r="H108" s="4"/>
      <c r="I108" s="4"/>
    </row>
    <row r="109" spans="5:9" ht="15.75">
      <c r="E109" s="4"/>
      <c r="G109" s="4"/>
      <c r="H109" s="4"/>
      <c r="I109" s="4"/>
    </row>
    <row r="110" spans="5:9" ht="15.75">
      <c r="E110" s="4"/>
      <c r="G110" s="4"/>
      <c r="H110" s="4"/>
      <c r="I110" s="4"/>
    </row>
    <row r="111" spans="5:9" ht="15.75">
      <c r="E111" s="4"/>
      <c r="G111" s="4"/>
      <c r="H111" s="4"/>
      <c r="I111" s="4"/>
    </row>
    <row r="112" spans="5:9" ht="15.75">
      <c r="E112" s="4"/>
      <c r="G112" s="4"/>
      <c r="H112" s="4"/>
      <c r="I112" s="4"/>
    </row>
    <row r="113" spans="5:9" ht="15.75">
      <c r="E113" s="4"/>
      <c r="G113" s="4"/>
      <c r="H113" s="4"/>
      <c r="I113" s="4"/>
    </row>
    <row r="114" spans="5:9" ht="15.75">
      <c r="E114" s="4"/>
      <c r="G114" s="4"/>
      <c r="H114" s="4"/>
      <c r="I114" s="4"/>
    </row>
    <row r="115" ht="15.75">
      <c r="E115" s="4"/>
    </row>
    <row r="116" ht="15.75">
      <c r="E116" s="4"/>
    </row>
    <row r="117" ht="15.75">
      <c r="E117" s="4"/>
    </row>
    <row r="118" ht="15.75">
      <c r="E118" s="4"/>
    </row>
    <row r="119" ht="15.75">
      <c r="E119" s="4"/>
    </row>
    <row r="120" ht="15.75">
      <c r="E120" s="4"/>
    </row>
    <row r="121" ht="15.75">
      <c r="E121" s="4"/>
    </row>
    <row r="122" ht="15.75">
      <c r="E122" s="4"/>
    </row>
    <row r="123" ht="15.75">
      <c r="E123" s="4"/>
    </row>
    <row r="124" ht="15.75">
      <c r="E124" s="4"/>
    </row>
    <row r="125" ht="15.75">
      <c r="E125" s="4"/>
    </row>
    <row r="126" ht="15.75">
      <c r="E126" s="4"/>
    </row>
    <row r="127" ht="15.75">
      <c r="E127" s="4"/>
    </row>
    <row r="128" ht="15.75">
      <c r="E128" s="4"/>
    </row>
    <row r="129" ht="15.75">
      <c r="E129" s="4"/>
    </row>
    <row r="130" ht="15.75">
      <c r="E130" s="4"/>
    </row>
    <row r="131" ht="15.75">
      <c r="E131" s="4"/>
    </row>
    <row r="132" ht="15.75">
      <c r="E132" s="4"/>
    </row>
    <row r="133" ht="15.75">
      <c r="E133" s="4"/>
    </row>
    <row r="134" ht="15.75">
      <c r="E134" s="4"/>
    </row>
    <row r="135" ht="15.75">
      <c r="E135" s="4"/>
    </row>
    <row r="136" ht="15.75">
      <c r="E136" s="4"/>
    </row>
    <row r="137" ht="15.75">
      <c r="E137" s="4"/>
    </row>
    <row r="138" ht="15.75">
      <c r="E138" s="4"/>
    </row>
    <row r="139" ht="15.75">
      <c r="E139" s="4"/>
    </row>
    <row r="140" ht="15.75">
      <c r="E140" s="4"/>
    </row>
    <row r="141" ht="15.75">
      <c r="E141" s="4"/>
    </row>
    <row r="142" ht="15.75">
      <c r="E142" s="4"/>
    </row>
    <row r="143" ht="15.75">
      <c r="E143" s="4"/>
    </row>
    <row r="144" ht="15.75">
      <c r="E144" s="4"/>
    </row>
    <row r="145" ht="15.75">
      <c r="E145" s="4"/>
    </row>
    <row r="146" ht="15.75">
      <c r="E146" s="4"/>
    </row>
    <row r="147" ht="15.75">
      <c r="E147" s="4"/>
    </row>
    <row r="148" ht="15.75">
      <c r="E148" s="4"/>
    </row>
    <row r="149" ht="15.75">
      <c r="E149" s="4"/>
    </row>
    <row r="150" ht="15.75">
      <c r="E150" s="4"/>
    </row>
    <row r="151" ht="15.75">
      <c r="E151" s="4"/>
    </row>
    <row r="152" ht="15.75">
      <c r="E152" s="4"/>
    </row>
    <row r="153" ht="15.75">
      <c r="E153" s="4"/>
    </row>
    <row r="154" ht="15.75">
      <c r="E154" s="4"/>
    </row>
    <row r="155" ht="15.75">
      <c r="E155" s="4"/>
    </row>
    <row r="156" ht="15.75">
      <c r="E156" s="4"/>
    </row>
    <row r="157" ht="15.75">
      <c r="E157" s="4"/>
    </row>
    <row r="158" ht="15.75">
      <c r="E158" s="4"/>
    </row>
    <row r="159" ht="15.75">
      <c r="E159" s="4"/>
    </row>
    <row r="160" ht="15.75">
      <c r="E160" s="4"/>
    </row>
  </sheetData>
  <sheetProtection/>
  <mergeCells count="96">
    <mergeCell ref="B51:C51"/>
    <mergeCell ref="B38:C38"/>
    <mergeCell ref="B41:C41"/>
    <mergeCell ref="B36:C36"/>
    <mergeCell ref="B44:C44"/>
    <mergeCell ref="B39:C39"/>
    <mergeCell ref="B45:C45"/>
    <mergeCell ref="B46:C46"/>
    <mergeCell ref="A48:H48"/>
    <mergeCell ref="B43:C43"/>
    <mergeCell ref="B81:C81"/>
    <mergeCell ref="A77:H77"/>
    <mergeCell ref="B80:C80"/>
    <mergeCell ref="B60:C60"/>
    <mergeCell ref="B63:C63"/>
    <mergeCell ref="B75:C75"/>
    <mergeCell ref="B74:C74"/>
    <mergeCell ref="B72:C72"/>
    <mergeCell ref="B71:C71"/>
    <mergeCell ref="A78:H78"/>
    <mergeCell ref="B19:C19"/>
    <mergeCell ref="B26:C26"/>
    <mergeCell ref="B16:C16"/>
    <mergeCell ref="B20:C20"/>
    <mergeCell ref="B21:C21"/>
    <mergeCell ref="B23:C23"/>
    <mergeCell ref="B22:C22"/>
    <mergeCell ref="A24:H24"/>
    <mergeCell ref="E1:H1"/>
    <mergeCell ref="B4:D6"/>
    <mergeCell ref="B7:C7"/>
    <mergeCell ref="B8:C8"/>
    <mergeCell ref="A2:I2"/>
    <mergeCell ref="I5:I6"/>
    <mergeCell ref="H4:H6"/>
    <mergeCell ref="A5:A6"/>
    <mergeCell ref="B9:C9"/>
    <mergeCell ref="E4:E6"/>
    <mergeCell ref="B11:C11"/>
    <mergeCell ref="G4:G6"/>
    <mergeCell ref="B10:C10"/>
    <mergeCell ref="F5:F6"/>
    <mergeCell ref="B12:C12"/>
    <mergeCell ref="B18:C18"/>
    <mergeCell ref="B13:C13"/>
    <mergeCell ref="B17:C17"/>
    <mergeCell ref="B14:C14"/>
    <mergeCell ref="B15:C15"/>
    <mergeCell ref="B82:C82"/>
    <mergeCell ref="B79:C79"/>
    <mergeCell ref="A93:H96"/>
    <mergeCell ref="B31:C31"/>
    <mergeCell ref="B47:C47"/>
    <mergeCell ref="G92:H92"/>
    <mergeCell ref="B92:C92"/>
    <mergeCell ref="B84:C84"/>
    <mergeCell ref="B90:H90"/>
    <mergeCell ref="B91:I91"/>
    <mergeCell ref="B88:C88"/>
    <mergeCell ref="B87:C87"/>
    <mergeCell ref="B83:C83"/>
    <mergeCell ref="B85:C85"/>
    <mergeCell ref="B86:C86"/>
    <mergeCell ref="B40:C40"/>
    <mergeCell ref="B69:C69"/>
    <mergeCell ref="B42:C42"/>
    <mergeCell ref="B52:C52"/>
    <mergeCell ref="B55:C55"/>
    <mergeCell ref="B58:C58"/>
    <mergeCell ref="A49:H49"/>
    <mergeCell ref="B50:C50"/>
    <mergeCell ref="B54:C54"/>
    <mergeCell ref="B53:C53"/>
    <mergeCell ref="B56:C56"/>
    <mergeCell ref="B59:C59"/>
    <mergeCell ref="B64:C64"/>
    <mergeCell ref="B62:C62"/>
    <mergeCell ref="B61:C61"/>
    <mergeCell ref="B57:C57"/>
    <mergeCell ref="B68:C68"/>
    <mergeCell ref="B76:C76"/>
    <mergeCell ref="B65:C65"/>
    <mergeCell ref="B70:C70"/>
    <mergeCell ref="B73:C73"/>
    <mergeCell ref="B66:C66"/>
    <mergeCell ref="B67:C67"/>
    <mergeCell ref="B29:C29"/>
    <mergeCell ref="B27:C27"/>
    <mergeCell ref="A25:H25"/>
    <mergeCell ref="B37:C37"/>
    <mergeCell ref="B30:C30"/>
    <mergeCell ref="B35:C35"/>
    <mergeCell ref="B33:C33"/>
    <mergeCell ref="B28:C28"/>
    <mergeCell ref="B32:C32"/>
    <mergeCell ref="B34:C34"/>
  </mergeCells>
  <printOptions/>
  <pageMargins left="0.2755905511811024" right="0.1968503937007874" top="0.3937007874015748" bottom="0.4330708661417323" header="0.2362204724409449" footer="0.1574803149606299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ANP</cp:lastModifiedBy>
  <cp:lastPrinted>2016-03-02T07:25:28Z</cp:lastPrinted>
  <dcterms:created xsi:type="dcterms:W3CDTF">2008-09-16T05:09:35Z</dcterms:created>
  <dcterms:modified xsi:type="dcterms:W3CDTF">2016-03-02T07:25:29Z</dcterms:modified>
  <cp:category/>
  <cp:version/>
  <cp:contentType/>
  <cp:contentStatus/>
</cp:coreProperties>
</file>