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аток 5" sheetId="1" r:id="rId1"/>
  </sheets>
  <definedNames>
    <definedName name="_xlnm.Print_Titles" localSheetId="0">'Додаток 5'!$7:$8</definedName>
    <definedName name="_xlnm.Print_Area" localSheetId="0">'Додаток 5'!$A$1:$G$127</definedName>
  </definedNames>
  <calcPr fullCalcOnLoad="1"/>
</workbook>
</file>

<file path=xl/sharedStrings.xml><?xml version="1.0" encoding="utf-8"?>
<sst xmlns="http://schemas.openxmlformats.org/spreadsheetml/2006/main" count="237" uniqueCount="157">
  <si>
    <t>(грн.)</t>
  </si>
  <si>
    <t>Код типової відомчої класифікації видатків місцевих бюджетів</t>
  </si>
  <si>
    <t>Назва головного розпорядника коштів</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</si>
  <si>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</si>
  <si>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</si>
  <si>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</si>
  <si>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Код тимчасової класифікації видатків та кредитування місцевих бюджетів</t>
  </si>
  <si>
    <t xml:space="preserve">Разом видатків на поточний рік </t>
  </si>
  <si>
    <t>Управління капітального будівництва</t>
  </si>
  <si>
    <t>Капітальні вкладення</t>
  </si>
  <si>
    <t>Освіта</t>
  </si>
  <si>
    <t>Дошкiльнi заклади освiти</t>
  </si>
  <si>
    <t>Загальноосвiтнi школи (в т.ч. школа-дитячий садок, iнтернат при школi), спецiалiзованi школи, лiцеї, гiмназiї, колегiуми</t>
  </si>
  <si>
    <t>070000</t>
  </si>
  <si>
    <t>070101</t>
  </si>
  <si>
    <t>070201</t>
  </si>
  <si>
    <t>Охорона здоров`я</t>
  </si>
  <si>
    <t>080000</t>
  </si>
  <si>
    <t>Лікарні</t>
  </si>
  <si>
    <t>080300</t>
  </si>
  <si>
    <t>110000</t>
  </si>
  <si>
    <t>Культура i мистецтво</t>
  </si>
  <si>
    <t>110205</t>
  </si>
  <si>
    <t>Школи естетичного виховання дiтей</t>
  </si>
  <si>
    <t>080101</t>
  </si>
  <si>
    <t>Назва об’єктів відповідно  до проектно - кошторисної документації; тощо</t>
  </si>
  <si>
    <t>Капітальний ремонт житлового фонду місцевих органів влади</t>
  </si>
  <si>
    <t>090000</t>
  </si>
  <si>
    <t>Соціальний захист та соціальне забезпечення</t>
  </si>
  <si>
    <t>Полiклiнiки i амбулаторiї (крiм спецiалiзованих полiклiнiк та загальних i спецiалiзованих стоматологiчних полiклiнiк)</t>
  </si>
  <si>
    <t>Найменування коду тимчасової класифікації видатків та кредитування місцевих бюджетів</t>
  </si>
  <si>
    <t>080203</t>
  </si>
  <si>
    <t>Благоустрій міста</t>
  </si>
  <si>
    <t>РАЗОМ бюджет розвитку</t>
  </si>
  <si>
    <t>Виконавчий комітет міської ради</t>
  </si>
  <si>
    <t>Капітальні видатки</t>
  </si>
  <si>
    <t>Управління охорони здоров"я</t>
  </si>
  <si>
    <t>Охорона здоров"я</t>
  </si>
  <si>
    <t xml:space="preserve"> 080101</t>
  </si>
  <si>
    <t>Пологові будинки</t>
  </si>
  <si>
    <t>Музії і виставки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</si>
  <si>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</si>
  <si>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</si>
  <si>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</si>
  <si>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</si>
  <si>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</si>
  <si>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</si>
  <si>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</si>
  <si>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</si>
  <si>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</si>
  <si>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Інші видатки</t>
  </si>
  <si>
    <t>03</t>
  </si>
  <si>
    <t>10</t>
  </si>
  <si>
    <t>Управління освіти</t>
  </si>
  <si>
    <t>11</t>
  </si>
  <si>
    <t>Відділ сім'ї та молоді</t>
  </si>
  <si>
    <t>13</t>
  </si>
  <si>
    <t>Відділ фізичної культури та спорту</t>
  </si>
  <si>
    <t>24</t>
  </si>
  <si>
    <t>Відділ культури та туризму</t>
  </si>
  <si>
    <t>14</t>
  </si>
  <si>
    <t>35</t>
  </si>
  <si>
    <t>Управління по сприянню розвитку торгівлі та побутового обслуговування населення</t>
  </si>
  <si>
    <t>75</t>
  </si>
  <si>
    <t xml:space="preserve">Фінансове управління </t>
  </si>
  <si>
    <t>20</t>
  </si>
  <si>
    <t xml:space="preserve">Служба у справах дітей </t>
  </si>
  <si>
    <t>Головне управління ЖКГ</t>
  </si>
  <si>
    <t>090203</t>
  </si>
  <si>
    <t>250404</t>
  </si>
  <si>
    <t>40</t>
  </si>
  <si>
    <t>091105</t>
  </si>
  <si>
    <t>Утримання клубів підлітків за місцем проживання</t>
  </si>
  <si>
    <t>73</t>
  </si>
  <si>
    <t xml:space="preserve">Управління економіки </t>
  </si>
  <si>
    <t>І.василенко</t>
  </si>
  <si>
    <r>
      <t>Видатки на проведення робіт, пов’</t>
    </r>
    <r>
      <rPr>
        <sz val="11"/>
        <rFont val="Times New Roman CYR"/>
        <family val="0"/>
      </rPr>
      <t xml:space="preserve">язаних з </t>
    </r>
    <r>
      <rPr>
        <sz val="11"/>
        <rFont val="Times New Roman Cyr"/>
        <family val="0"/>
      </rPr>
      <t>будівництвом, утриманням автомобільних доріг</t>
    </r>
  </si>
  <si>
    <t>Загальноосвiтнi школи, лiцеї, гiмназiї, колегiуми</t>
  </si>
  <si>
    <t>070304</t>
  </si>
  <si>
    <t>070802</t>
  </si>
  <si>
    <t>Видатки за рахунок субвенцій з державного бюджету</t>
  </si>
  <si>
    <t>ВСЬОГО бюджет розвитку</t>
  </si>
  <si>
    <t>110201</t>
  </si>
  <si>
    <t>Бібліотеки</t>
  </si>
  <si>
    <t>Школи естетичного виховання дітей</t>
  </si>
  <si>
    <t>130102</t>
  </si>
  <si>
    <t>130000</t>
  </si>
  <si>
    <t>Фізична культура і спорт</t>
  </si>
  <si>
    <t>Утримання та навчально-тренувальна робота дитячо-юнацьких спортивних шкіл</t>
  </si>
  <si>
    <t xml:space="preserve">Проведення навчально-тренувальних зборів та навчань </t>
  </si>
  <si>
    <t>І.Василенко</t>
  </si>
  <si>
    <t>Спеціальні загальноосвітні школи-інтернати, школи та інші заклади освіти для дітей з вадами у фізичному чи розумовому розвитку</t>
  </si>
  <si>
    <t>Загальнi i спецiалiзованi стоматологiчнi полiклiнiки</t>
  </si>
  <si>
    <t>080500</t>
  </si>
  <si>
    <t>Управління власності та приватизації комунального майна</t>
  </si>
  <si>
    <t>44</t>
  </si>
  <si>
    <t>Перелік об’єктів, видатки на які у 2013  році будуть проводитися                                                                                                                            за рахунок  коштів бюджету розвитку</t>
  </si>
  <si>
    <t>Філармонії, музичні колективи і ансамблі та інші мистецькі заклади та заходи </t>
  </si>
  <si>
    <t>110103</t>
  </si>
  <si>
    <t>110204</t>
  </si>
  <si>
    <t>110502</t>
  </si>
  <si>
    <t>Інші культурно-освітні заклади та заходи </t>
  </si>
  <si>
    <t>Загальноосвітні школи-інтернати, загальноосвітні санаторні школи-інтернати </t>
  </si>
  <si>
    <t>070301</t>
  </si>
  <si>
    <t>Позашкільні заклади освіти, заходи із позашкільної роботи з дітьми </t>
  </si>
  <si>
    <t>Методична робота, інші заходи у сфері народної освіти </t>
  </si>
  <si>
    <t>Централізовані бухгалтерії обласних, міських, районних відділів освіти </t>
  </si>
  <si>
    <t>Соціальний захист та соціальне забезпечення </t>
  </si>
  <si>
    <t>48</t>
  </si>
  <si>
    <t xml:space="preserve">Управління містобудування та архітектури </t>
  </si>
  <si>
    <t>150202</t>
  </si>
  <si>
    <t xml:space="preserve">Розробка схем та проектних рішень масового застосування </t>
  </si>
  <si>
    <t>Утримання центрів соціальних служб для сім`ї, дітей та молоді </t>
  </si>
  <si>
    <t>Загальні і спеціалізовані стоматологічні поліклініки </t>
  </si>
  <si>
    <t>070804</t>
  </si>
  <si>
    <t>091101</t>
  </si>
  <si>
    <t>070401</t>
  </si>
  <si>
    <t>Внески органів місцевого самоврядування у статутні капітали суб"єктів підприємницької діяльності</t>
  </si>
  <si>
    <t>65</t>
  </si>
  <si>
    <t>070303</t>
  </si>
  <si>
    <t>Дитячі будинки (в т. ч. сімейного типу, прийомні сім`ї)</t>
  </si>
  <si>
    <t>Спеціальні загальноосвітні школи-інтернати, школи та інші заклади освіти для дітей з вадами у фізичному та розумовому розвитку</t>
  </si>
  <si>
    <t>Розробка програми будівництва (придбання) доступного житла у м. Кіровограді на 2011-2017 роки</t>
  </si>
  <si>
    <t>Будівництво зливової каналізації по вул. Андріївській</t>
  </si>
  <si>
    <t>Будівництво госпфекальної каналізації від будівель по вулицях Лесі Українки, Дарвіна, Кільцевій</t>
  </si>
  <si>
    <t>Газопостачання Східного масиву смт. Нове, м. Кіровоград (підвідний газопровід)</t>
  </si>
  <si>
    <t>Будівництво водопроводу по вул. Пальміро Тольятті</t>
  </si>
  <si>
    <t>Будівництво водопроводу по пров. Солдатському</t>
  </si>
  <si>
    <t>Теплові  мережі, смт. Нове, м. Кіровоград - реконструкція</t>
  </si>
  <si>
    <t>Розширення проїжджої частини по вул. Великій Перспек-тивній біля готелю “Київ” з влаштуванням заїзної кишені</t>
  </si>
  <si>
    <t xml:space="preserve">Капітальні видатки </t>
  </si>
  <si>
    <t>Будівництво ГРП в мкр. Завадівка</t>
  </si>
  <si>
    <t>Будівництво магістрального водопроводу                                      по вул. Лелеківській</t>
  </si>
  <si>
    <t>Реконструкція фасадів будівель та благоустрій                                           по вул. Дворцовій</t>
  </si>
  <si>
    <t>Реконструкція проїжджої частини вул. Орджонікідзе -                вул. Колгоспна між вулицями Київська та Братиславська</t>
  </si>
  <si>
    <t>Будівництво котельні ЗОШ І-ІІІ ступенів № 12 в                          мкр. Завадівка м. Кіровоград, вул. 50 років Радянської Армії, 9</t>
  </si>
  <si>
    <t>Інші видатки (за рахунок субвенції з державного бюджету на фінасування заходів з реформування системи надання адміністративних послуг)</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</si>
  <si>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</si>
  <si>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Будівництво інженерних споруд для забезпечення зниження рівня ґрунтових вод в центральній частині                                     м. Кіровограда ( проектні роботи)</t>
  </si>
  <si>
    <t xml:space="preserve">Розробка детального плану території міста, розробка плану зонування території міста </t>
  </si>
  <si>
    <t>діяльності виконавчих органів ради</t>
  </si>
  <si>
    <t xml:space="preserve">Заступник міського голови з питань </t>
  </si>
  <si>
    <t>КП "Кіровоград - Універсал - 2005"</t>
  </si>
  <si>
    <t>КП "Агенство розвитку м.Кіровограда"</t>
  </si>
  <si>
    <t>67</t>
  </si>
  <si>
    <t xml:space="preserve">Управління з питань надзвичайних ситуацій та цивільного захисту населення міської ради </t>
  </si>
  <si>
    <t>Палаци  і  будинки  культури, клуби  та  інші  заклади                       клубного типу </t>
  </si>
  <si>
    <t>Додаток  5</t>
  </si>
  <si>
    <t>Палаци і будинки культури, клуби та інші заклади                            клубного типу</t>
  </si>
  <si>
    <t>Будівництво 84-квартирного, житлового будинку за адресою: вул. Генерала Жадова 22, корп.1 (102 мкр.), м.Кіровоград, позиція №29 (2-га черга будівництва)</t>
  </si>
  <si>
    <t>Будівництво теплових мереж від котельні ЗОШ №13 до будівлі ЗОШ І ступеня “Мрія”, вул. Бєляєва, 23</t>
  </si>
  <si>
    <t>Реконструкція господарчого блоку пологового будинку             по вул. Олени Журливої, 1 під житловий будинок</t>
  </si>
  <si>
    <t>Реконструкція адміністративного корпусу КЗ “Кіровоградська міська лікарня швидкої медичної допомоги”,                                   вул. Короленка, 56 під житловий будинок</t>
  </si>
  <si>
    <t>Реконструкція  приміщень по вул. Повітрянофлотській, 67, корп. 1 під житловий будинок</t>
  </si>
  <si>
    <t>Управління розвитку транспорту та зв"язку</t>
  </si>
  <si>
    <t>21 грудня 2012 року  № 2181</t>
  </si>
  <si>
    <t xml:space="preserve">до рішення Кіровоградської міської ради </t>
  </si>
</sst>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
    <numFmt numFmtId="201" formatCode="#,##0.0"/>
    <numFmt numFmtId="202" formatCode="0.000"/>
    <numFmt numFmtId="203" formatCode="0.0"/>
    <numFmt numFmtId="204" formatCode="000000"/>
    <numFmt numFmtId="205" formatCode="#,##0.0000"/>
  </numFmts>
  <fonts count="22">
    <font>
      <sz val="10"/>
      <name val="Arial"/>
      <family val="0"/>
    </font>
    <font>
      <sz val="10"/>
      <name val="Times New Roman"/>
      <family val="1"/>
    </font>
    <font>
      <sz val="8"/>
      <name val="Times New Roman"/>
      <family val="1"/>
    </font>
    <font>
      <sz val="9"/>
      <name val="Times New Roman"/>
      <family val="1"/>
    </font>
    <font>
      <b/>
      <sz val="10"/>
      <name val="Arial"/>
      <family val="0"/>
    </font>
    <font>
      <sz val="10"/>
      <name val="Helv"/>
      <family val="0"/>
    </font>
    <font>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color indexed="8"/>
      <name val="Times New Roman"/>
      <family val="1"/>
    </font>
    <font>
      <b/>
      <sz val="11"/>
      <color indexed="8"/>
      <name val="Times New Roman"/>
      <family val="1"/>
    </font>
    <font>
      <sz val="11"/>
      <name val="Times New Roman CYR"/>
      <family val="0"/>
    </font>
    <font>
      <sz val="11"/>
      <name val="Times New Roman Cyr"/>
      <family val="0"/>
    </font>
    <font>
      <b/>
      <sz val="13"/>
      <name val="Times New Roman"/>
      <family val="1"/>
    </font>
    <font>
      <b/>
      <sz val="12"/>
      <color indexed="8"/>
      <name val="Times New Roman"/>
      <family val="1"/>
    </font>
    <font>
      <sz val="12"/>
      <name val="Times New Roman"/>
      <family val="1"/>
    </font>
    <font>
      <i/>
      <sz val="11"/>
      <name val="Times New Roman"/>
      <family val="1"/>
    </font>
    <font>
      <i/>
      <sz val="12"/>
      <name val="Arial"/>
      <family val="0"/>
    </font>
    <font>
      <b/>
      <i/>
      <sz val="11"/>
      <name val="Times New Roman"/>
      <family val="1"/>
    </font>
    <font>
      <i/>
      <sz val="10"/>
      <name val="Arial"/>
      <family val="0"/>
    </font>
  </fonts>
  <fills count="3">
    <fill>
      <patternFill/>
    </fill>
    <fill>
      <patternFill patternType="gray125"/>
    </fill>
    <fill>
      <patternFill patternType="solid">
        <fgColor indexed="43"/>
        <bgColor indexed="64"/>
      </patternFill>
    </fill>
  </fills>
  <borders count="22">
    <border>
      <left/>
      <right/>
      <top/>
      <bottom/>
      <diagonal/>
    </border>
    <border>
      <left style="thin"/>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s>
  <cellStyleXfs count="20">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horizontal="center"/>
    </xf>
    <xf numFmtId="0" fontId="0" fillId="0" borderId="0" xfId="0" applyFill="1" applyAlignment="1">
      <alignment/>
    </xf>
    <xf numFmtId="49" fontId="6" fillId="0" borderId="1" xfId="0" applyNumberFormat="1" applyFont="1" applyFill="1" applyBorder="1" applyAlignment="1">
      <alignment horizontal="left" vertical="center" wrapText="1"/>
    </xf>
    <xf numFmtId="0" fontId="10" fillId="0" borderId="0" xfId="0" applyFont="1" applyFill="1" applyAlignment="1">
      <alignment/>
    </xf>
    <xf numFmtId="49" fontId="7" fillId="0" borderId="1" xfId="0" applyNumberFormat="1" applyFont="1" applyFill="1" applyBorder="1" applyAlignment="1">
      <alignment horizontal="left" vertical="center" wrapText="1"/>
    </xf>
    <xf numFmtId="0" fontId="4" fillId="0" borderId="0" xfId="0" applyFont="1" applyFill="1" applyAlignment="1">
      <alignment/>
    </xf>
    <xf numFmtId="0" fontId="0" fillId="0" borderId="0" xfId="0" applyFont="1" applyFill="1" applyAlignment="1">
      <alignment/>
    </xf>
    <xf numFmtId="4" fontId="7" fillId="0" borderId="1" xfId="0" applyNumberFormat="1"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4" fontId="7" fillId="0" borderId="3"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0" fillId="2" borderId="0" xfId="0" applyFill="1" applyAlignment="1">
      <alignment/>
    </xf>
    <xf numFmtId="4" fontId="7" fillId="0" borderId="1"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xf>
    <xf numFmtId="4" fontId="7" fillId="0" borderId="5"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top" wrapText="1"/>
    </xf>
    <xf numFmtId="49" fontId="6" fillId="0" borderId="1" xfId="0" applyNumberFormat="1" applyFont="1" applyFill="1" applyBorder="1" applyAlignment="1">
      <alignment vertical="center" wrapText="1"/>
    </xf>
    <xf numFmtId="0" fontId="1" fillId="0" borderId="0" xfId="0" applyFont="1" applyBorder="1" applyAlignment="1">
      <alignment/>
    </xf>
    <xf numFmtId="4" fontId="6" fillId="0" borderId="0"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vertical="center"/>
    </xf>
    <xf numFmtId="0" fontId="19" fillId="0" borderId="0" xfId="0" applyFont="1" applyFill="1" applyAlignment="1">
      <alignment/>
    </xf>
    <xf numFmtId="0" fontId="21" fillId="2" borderId="0" xfId="0" applyFont="1" applyFill="1" applyAlignment="1">
      <alignment/>
    </xf>
    <xf numFmtId="0" fontId="7" fillId="0" borderId="7" xfId="0" applyFont="1" applyFill="1" applyBorder="1" applyAlignment="1">
      <alignment horizontal="center" vertical="center" wrapText="1"/>
    </xf>
    <xf numFmtId="0" fontId="1" fillId="0" borderId="1" xfId="0" applyFont="1" applyBorder="1" applyAlignment="1">
      <alignment/>
    </xf>
    <xf numFmtId="0" fontId="6" fillId="0" borderId="1" xfId="0" applyFont="1" applyBorder="1" applyAlignment="1">
      <alignment vertical="center" wrapText="1"/>
    </xf>
    <xf numFmtId="49" fontId="7"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9" xfId="0" applyFont="1" applyBorder="1" applyAlignment="1">
      <alignment vertical="center" wrapText="1"/>
    </xf>
    <xf numFmtId="49" fontId="6" fillId="0" borderId="9"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xf>
    <xf numFmtId="0" fontId="1" fillId="0" borderId="9" xfId="0" applyFont="1" applyFill="1" applyBorder="1" applyAlignment="1">
      <alignment/>
    </xf>
    <xf numFmtId="4" fontId="6" fillId="0" borderId="10" xfId="0" applyNumberFormat="1" applyFont="1" applyFill="1" applyBorder="1" applyAlignment="1">
      <alignment horizontal="center" vertical="center"/>
    </xf>
    <xf numFmtId="0" fontId="6" fillId="0" borderId="11" xfId="0" applyFont="1" applyFill="1" applyBorder="1" applyAlignment="1">
      <alignment horizontal="center" wrapText="1"/>
    </xf>
    <xf numFmtId="4" fontId="7" fillId="0" borderId="12"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1" fillId="0" borderId="14" xfId="0" applyFont="1" applyFill="1" applyBorder="1" applyAlignment="1">
      <alignment horizontal="center" wrapText="1"/>
    </xf>
    <xf numFmtId="49" fontId="7" fillId="0" borderId="1" xfId="0" applyNumberFormat="1" applyFont="1" applyFill="1" applyBorder="1" applyAlignment="1">
      <alignment vertical="top"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200" fontId="1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top" wrapText="1"/>
    </xf>
    <xf numFmtId="200" fontId="18"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justify" wrapText="1"/>
    </xf>
    <xf numFmtId="49" fontId="7" fillId="0" borderId="7" xfId="0" applyNumberFormat="1" applyFont="1" applyFill="1" applyBorder="1" applyAlignment="1">
      <alignment horizontal="center" vertical="top" wrapText="1"/>
    </xf>
    <xf numFmtId="49" fontId="6" fillId="0" borderId="7"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top" wrapText="1"/>
    </xf>
    <xf numFmtId="49" fontId="18" fillId="0" borderId="7" xfId="0"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9" fillId="0" borderId="0" xfId="0" applyFont="1" applyAlignment="1">
      <alignment horizontal="center"/>
    </xf>
    <xf numFmtId="0" fontId="3" fillId="0" borderId="15" xfId="0" applyFont="1" applyBorder="1" applyAlignment="1">
      <alignment horizontal="center" vertical="center" wrapText="1"/>
    </xf>
    <xf numFmtId="0" fontId="9" fillId="0" borderId="0" xfId="0" applyFont="1" applyAlignment="1">
      <alignment/>
    </xf>
    <xf numFmtId="0" fontId="3" fillId="0" borderId="1" xfId="0" applyFont="1" applyBorder="1" applyAlignment="1">
      <alignment horizontal="center" vertical="center" wrapText="1"/>
    </xf>
    <xf numFmtId="0" fontId="3" fillId="0" borderId="16" xfId="0" applyFont="1" applyBorder="1" applyAlignment="1">
      <alignment horizontal="center" wrapText="1"/>
    </xf>
    <xf numFmtId="0" fontId="3" fillId="0" borderId="7" xfId="0" applyFont="1" applyBorder="1" applyAlignment="1">
      <alignment horizontal="center" vertical="center" wrapText="1"/>
    </xf>
    <xf numFmtId="49" fontId="7" fillId="0" borderId="16"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0" fontId="17" fillId="0" borderId="18" xfId="0" applyFont="1" applyFill="1" applyBorder="1" applyAlignment="1">
      <alignment horizontal="center" wrapText="1"/>
    </xf>
    <xf numFmtId="4" fontId="6" fillId="0" borderId="15" xfId="0" applyNumberFormat="1" applyFont="1" applyFill="1" applyBorder="1" applyAlignment="1">
      <alignment horizontal="center" vertical="center"/>
    </xf>
    <xf numFmtId="4" fontId="6"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wrapText="1"/>
    </xf>
    <xf numFmtId="0" fontId="7" fillId="0" borderId="4" xfId="0" applyFont="1" applyFill="1" applyBorder="1" applyAlignment="1">
      <alignment vertical="center" wrapText="1"/>
    </xf>
    <xf numFmtId="49" fontId="7" fillId="0" borderId="4" xfId="0" applyNumberFormat="1" applyFont="1" applyFill="1" applyBorder="1" applyAlignment="1">
      <alignment horizontal="left" vertical="center" wrapText="1"/>
    </xf>
    <xf numFmtId="4"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4" fontId="7" fillId="0" borderId="6"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top"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15" xfId="0" applyFont="1" applyFill="1" applyBorder="1" applyAlignment="1">
      <alignment horizontal="center" vertical="top" wrapText="1"/>
    </xf>
    <xf numFmtId="0" fontId="18" fillId="0" borderId="1" xfId="0" applyFont="1" applyBorder="1" applyAlignment="1">
      <alignment horizontal="left" vertical="center" wrapText="1"/>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7"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top" wrapText="1"/>
    </xf>
    <xf numFmtId="0" fontId="15" fillId="0" borderId="0" xfId="0" applyFont="1" applyAlignment="1">
      <alignment horizontal="center" vertical="center" wrapText="1"/>
    </xf>
    <xf numFmtId="0" fontId="1" fillId="0" borderId="0" xfId="0" applyFont="1" applyBorder="1" applyAlignment="1">
      <alignment horizontal="center"/>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49" fontId="6" fillId="0" borderId="15" xfId="0" applyNumberFormat="1" applyFont="1" applyFill="1" applyBorder="1" applyAlignment="1">
      <alignment horizontal="left" vertical="top" wrapText="1"/>
    </xf>
    <xf numFmtId="49" fontId="8" fillId="0" borderId="1" xfId="0" applyNumberFormat="1" applyFont="1" applyFill="1" applyBorder="1" applyAlignment="1">
      <alignment horizontal="left" vertical="center" wrapText="1"/>
    </xf>
    <xf numFmtId="0" fontId="16" fillId="0" borderId="0" xfId="0" applyFont="1" applyFill="1" applyBorder="1" applyAlignment="1">
      <alignment horizontal="left" vertical="top" wrapText="1"/>
    </xf>
    <xf numFmtId="49" fontId="15" fillId="0" borderId="0" xfId="0" applyNumberFormat="1" applyFont="1" applyBorder="1" applyAlignment="1">
      <alignment horizontal="left" vertical="center" wrapText="1"/>
    </xf>
    <xf numFmtId="0" fontId="7" fillId="0" borderId="12" xfId="0" applyFont="1" applyFill="1" applyBorder="1" applyAlignment="1">
      <alignment horizontal="center" vertical="top" wrapText="1"/>
    </xf>
    <xf numFmtId="0" fontId="6" fillId="0" borderId="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0"/>
  <sheetViews>
    <sheetView showZeros="0" tabSelected="1" view="pageBreakPreview" zoomScale="110" zoomScaleSheetLayoutView="110" workbookViewId="0" topLeftCell="D1">
      <selection activeCell="H1" sqref="H1:L16384"/>
    </sheetView>
  </sheetViews>
  <sheetFormatPr defaultColWidth="9.140625" defaultRowHeight="12.75"/>
  <cols>
    <col min="1" max="1" width="9.7109375" style="0" customWidth="1"/>
    <col min="2" max="2" width="35.57421875" style="0" customWidth="1"/>
    <col min="3" max="3" width="19.140625" style="0" customWidth="1"/>
    <col min="4" max="4" width="14.8515625" style="1" customWidth="1"/>
    <col min="5" max="5" width="10.8515625" style="1" customWidth="1"/>
    <col min="6" max="6" width="14.8515625" style="1" customWidth="1"/>
    <col min="7" max="7" width="14.7109375" style="4" customWidth="1"/>
  </cols>
  <sheetData>
    <row r="1" spans="4:7" ht="12.75">
      <c r="D1" s="67" t="s">
        <v>147</v>
      </c>
      <c r="E1" s="65"/>
      <c r="F1" s="67"/>
      <c r="G1" s="67"/>
    </row>
    <row r="2" spans="4:7" ht="12.75">
      <c r="D2" s="67" t="s">
        <v>156</v>
      </c>
      <c r="E2" s="67"/>
      <c r="F2" s="67"/>
      <c r="G2" s="67"/>
    </row>
    <row r="3" spans="4:7" ht="12.75">
      <c r="D3" s="67" t="s">
        <v>155</v>
      </c>
      <c r="E3" s="67"/>
      <c r="F3" s="67"/>
      <c r="G3" s="67"/>
    </row>
    <row r="4" ht="23.25" customHeight="1">
      <c r="A4" s="2"/>
    </row>
    <row r="5" spans="1:7" ht="30" customHeight="1">
      <c r="A5" s="105" t="s">
        <v>96</v>
      </c>
      <c r="B5" s="105"/>
      <c r="C5" s="105"/>
      <c r="D5" s="105"/>
      <c r="E5" s="105"/>
      <c r="F5" s="105"/>
      <c r="G5" s="105"/>
    </row>
    <row r="6" spans="1:7" ht="15" customHeight="1" thickBot="1">
      <c r="A6" s="3"/>
      <c r="F6" s="106" t="s">
        <v>0</v>
      </c>
      <c r="G6" s="106"/>
    </row>
    <row r="7" spans="1:7" ht="70.5" customHeight="1">
      <c r="A7" s="69" t="s">
        <v>1</v>
      </c>
      <c r="B7" s="66" t="s">
        <v>2</v>
      </c>
      <c r="C7" s="101" t="s">
        <v>25</v>
      </c>
      <c r="D7" s="101" t="s">
        <v>3</v>
      </c>
      <c r="E7" s="101" t="s">
        <v>4</v>
      </c>
      <c r="F7" s="101" t="s">
        <v>5</v>
      </c>
      <c r="G7" s="107" t="s">
        <v>7</v>
      </c>
    </row>
    <row r="8" spans="1:7" ht="85.5" customHeight="1">
      <c r="A8" s="70" t="s">
        <v>6</v>
      </c>
      <c r="B8" s="68" t="s">
        <v>30</v>
      </c>
      <c r="C8" s="102"/>
      <c r="D8" s="102"/>
      <c r="E8" s="102"/>
      <c r="F8" s="102"/>
      <c r="G8" s="108"/>
    </row>
    <row r="9" spans="1:7" s="9" customFormat="1" ht="21.75" customHeight="1">
      <c r="A9" s="34">
        <v>47</v>
      </c>
      <c r="B9" s="91" t="s">
        <v>8</v>
      </c>
      <c r="C9" s="91"/>
      <c r="D9" s="11">
        <f>D10+D15+D20+D22+D25+D29+D50</f>
        <v>13809000</v>
      </c>
      <c r="E9" s="11"/>
      <c r="F9" s="11">
        <f>F10+F15+F20+F22+F25+F29+F50</f>
        <v>13809000</v>
      </c>
      <c r="G9" s="12">
        <f>G10+G15+G20+G22+G25+G29+G50</f>
        <v>13809000</v>
      </c>
    </row>
    <row r="10" spans="1:7" s="9" customFormat="1" ht="15.75" customHeight="1">
      <c r="A10" s="37" t="s">
        <v>13</v>
      </c>
      <c r="B10" s="25" t="s">
        <v>10</v>
      </c>
      <c r="C10" s="25" t="s">
        <v>130</v>
      </c>
      <c r="D10" s="11">
        <f>D11+D12+D13+D14</f>
        <v>3225000</v>
      </c>
      <c r="E10" s="11">
        <f>E11+E12+E13+E14</f>
        <v>0</v>
      </c>
      <c r="F10" s="11">
        <f>F11+F12+F13+F14</f>
        <v>3225000</v>
      </c>
      <c r="G10" s="12">
        <f>G11+G12+G13+G14</f>
        <v>3225000</v>
      </c>
    </row>
    <row r="11" spans="1:7" s="10" customFormat="1" ht="15" customHeight="1">
      <c r="A11" s="57" t="s">
        <v>14</v>
      </c>
      <c r="B11" s="95" t="s">
        <v>11</v>
      </c>
      <c r="C11" s="95"/>
      <c r="D11" s="16">
        <v>485000</v>
      </c>
      <c r="E11" s="16"/>
      <c r="F11" s="16">
        <f>D11</f>
        <v>485000</v>
      </c>
      <c r="G11" s="13">
        <f>F11</f>
        <v>485000</v>
      </c>
    </row>
    <row r="12" spans="1:7" s="10" customFormat="1" ht="31.5" customHeight="1">
      <c r="A12" s="38" t="s">
        <v>15</v>
      </c>
      <c r="B12" s="95" t="s">
        <v>12</v>
      </c>
      <c r="C12" s="95"/>
      <c r="D12" s="16">
        <v>2420000</v>
      </c>
      <c r="E12" s="16"/>
      <c r="F12" s="16">
        <f>D12</f>
        <v>2420000</v>
      </c>
      <c r="G12" s="13">
        <f>F12</f>
        <v>2420000</v>
      </c>
    </row>
    <row r="13" spans="1:7" s="10" customFormat="1" ht="18" customHeight="1">
      <c r="A13" s="38" t="s">
        <v>119</v>
      </c>
      <c r="B13" s="88" t="s">
        <v>120</v>
      </c>
      <c r="C13" s="88"/>
      <c r="D13" s="16">
        <v>120000</v>
      </c>
      <c r="E13" s="16"/>
      <c r="F13" s="16">
        <f>D13</f>
        <v>120000</v>
      </c>
      <c r="G13" s="13">
        <f>F13</f>
        <v>120000</v>
      </c>
    </row>
    <row r="14" spans="1:7" s="10" customFormat="1" ht="44.25" customHeight="1">
      <c r="A14" s="38" t="s">
        <v>78</v>
      </c>
      <c r="B14" s="88" t="s">
        <v>121</v>
      </c>
      <c r="C14" s="88"/>
      <c r="D14" s="16">
        <v>200000</v>
      </c>
      <c r="E14" s="16"/>
      <c r="F14" s="16">
        <f>D14</f>
        <v>200000</v>
      </c>
      <c r="G14" s="13">
        <f>F14</f>
        <v>200000</v>
      </c>
    </row>
    <row r="15" spans="1:7" s="5" customFormat="1" ht="18" customHeight="1">
      <c r="A15" s="58" t="s">
        <v>17</v>
      </c>
      <c r="B15" s="50" t="s">
        <v>16</v>
      </c>
      <c r="C15" s="25" t="s">
        <v>130</v>
      </c>
      <c r="D15" s="11">
        <f>D16+D17+D18+D19</f>
        <v>2900000</v>
      </c>
      <c r="E15" s="11">
        <f>E16+E17+E18+E19</f>
        <v>0</v>
      </c>
      <c r="F15" s="11">
        <f>F16+F17+F18+F19</f>
        <v>2900000</v>
      </c>
      <c r="G15" s="12">
        <f>G16+G17+G18+G19</f>
        <v>2900000</v>
      </c>
    </row>
    <row r="16" spans="1:7" s="10" customFormat="1" ht="17.25" customHeight="1">
      <c r="A16" s="38" t="s">
        <v>24</v>
      </c>
      <c r="B16" s="96" t="s">
        <v>18</v>
      </c>
      <c r="C16" s="96"/>
      <c r="D16" s="16">
        <v>1720000</v>
      </c>
      <c r="E16" s="16"/>
      <c r="F16" s="16">
        <f>D16</f>
        <v>1720000</v>
      </c>
      <c r="G16" s="13">
        <f>F16</f>
        <v>1720000</v>
      </c>
    </row>
    <row r="17" spans="1:7" s="10" customFormat="1" ht="14.25" customHeight="1">
      <c r="A17" s="38" t="s">
        <v>31</v>
      </c>
      <c r="B17" s="96" t="s">
        <v>39</v>
      </c>
      <c r="C17" s="96"/>
      <c r="D17" s="16">
        <v>230000</v>
      </c>
      <c r="E17" s="16"/>
      <c r="F17" s="16">
        <f>D17</f>
        <v>230000</v>
      </c>
      <c r="G17" s="13">
        <f>F17</f>
        <v>230000</v>
      </c>
    </row>
    <row r="18" spans="1:7" s="10" customFormat="1" ht="30.75" customHeight="1">
      <c r="A18" s="38" t="s">
        <v>19</v>
      </c>
      <c r="B18" s="95" t="s">
        <v>29</v>
      </c>
      <c r="C18" s="95"/>
      <c r="D18" s="16">
        <v>850000</v>
      </c>
      <c r="E18" s="16"/>
      <c r="F18" s="16">
        <f>D18</f>
        <v>850000</v>
      </c>
      <c r="G18" s="13">
        <f>F18</f>
        <v>850000</v>
      </c>
    </row>
    <row r="19" spans="1:7" s="10" customFormat="1" ht="16.5" customHeight="1">
      <c r="A19" s="59" t="s">
        <v>93</v>
      </c>
      <c r="B19" s="96" t="s">
        <v>92</v>
      </c>
      <c r="C19" s="96"/>
      <c r="D19" s="16">
        <v>100000</v>
      </c>
      <c r="E19" s="16"/>
      <c r="F19" s="16">
        <f>D19</f>
        <v>100000</v>
      </c>
      <c r="G19" s="13">
        <f>F19</f>
        <v>100000</v>
      </c>
    </row>
    <row r="20" spans="1:7" s="5" customFormat="1" ht="29.25" customHeight="1">
      <c r="A20" s="58" t="s">
        <v>27</v>
      </c>
      <c r="B20" s="50" t="s">
        <v>28</v>
      </c>
      <c r="C20" s="25" t="s">
        <v>130</v>
      </c>
      <c r="D20" s="11">
        <f>D21</f>
        <v>150000</v>
      </c>
      <c r="E20" s="11">
        <f>E21</f>
        <v>0</v>
      </c>
      <c r="F20" s="11">
        <f>F21</f>
        <v>150000</v>
      </c>
      <c r="G20" s="12">
        <f>G21</f>
        <v>150000</v>
      </c>
    </row>
    <row r="21" spans="1:7" s="5" customFormat="1" ht="15.75" customHeight="1">
      <c r="A21" s="59" t="s">
        <v>71</v>
      </c>
      <c r="B21" s="96" t="s">
        <v>72</v>
      </c>
      <c r="C21" s="96"/>
      <c r="D21" s="16">
        <v>150000</v>
      </c>
      <c r="E21" s="11"/>
      <c r="F21" s="16">
        <f>D21</f>
        <v>150000</v>
      </c>
      <c r="G21" s="13">
        <f>F21</f>
        <v>150000</v>
      </c>
    </row>
    <row r="22" spans="1:7" s="5" customFormat="1" ht="16.5" customHeight="1">
      <c r="A22" s="37" t="s">
        <v>42</v>
      </c>
      <c r="B22" s="50" t="s">
        <v>43</v>
      </c>
      <c r="C22" s="25" t="s">
        <v>130</v>
      </c>
      <c r="D22" s="11">
        <f>D23+D24</f>
        <v>565000</v>
      </c>
      <c r="E22" s="11">
        <f>E23+E24</f>
        <v>0</v>
      </c>
      <c r="F22" s="11">
        <f>F23+F24</f>
        <v>565000</v>
      </c>
      <c r="G22" s="12">
        <f>G23+G24</f>
        <v>565000</v>
      </c>
    </row>
    <row r="23" spans="1:7" s="10" customFormat="1" ht="16.5" customHeight="1">
      <c r="A23" s="38">
        <v>100102</v>
      </c>
      <c r="B23" s="90" t="s">
        <v>26</v>
      </c>
      <c r="C23" s="90"/>
      <c r="D23" s="16">
        <v>150000</v>
      </c>
      <c r="E23" s="16"/>
      <c r="F23" s="16">
        <f>D23</f>
        <v>150000</v>
      </c>
      <c r="G23" s="13">
        <f>F23</f>
        <v>150000</v>
      </c>
    </row>
    <row r="24" spans="1:7" s="10" customFormat="1" ht="15.75" customHeight="1">
      <c r="A24" s="38">
        <v>100203</v>
      </c>
      <c r="B24" s="90" t="s">
        <v>32</v>
      </c>
      <c r="C24" s="90"/>
      <c r="D24" s="16">
        <v>415000</v>
      </c>
      <c r="E24" s="16"/>
      <c r="F24" s="16">
        <f>D24</f>
        <v>415000</v>
      </c>
      <c r="G24" s="13">
        <f>F24</f>
        <v>415000</v>
      </c>
    </row>
    <row r="25" spans="1:7" s="5" customFormat="1" ht="15" customHeight="1">
      <c r="A25" s="58" t="s">
        <v>20</v>
      </c>
      <c r="B25" s="50" t="s">
        <v>21</v>
      </c>
      <c r="C25" s="25" t="s">
        <v>130</v>
      </c>
      <c r="D25" s="11">
        <f>D26+D27+D28</f>
        <v>490000</v>
      </c>
      <c r="E25" s="11">
        <f>E26+E27+E28</f>
        <v>0</v>
      </c>
      <c r="F25" s="11">
        <f>F26+F27+F28</f>
        <v>490000</v>
      </c>
      <c r="G25" s="12">
        <f>G26+G27+G28</f>
        <v>490000</v>
      </c>
    </row>
    <row r="26" spans="1:7" s="10" customFormat="1" ht="17.25" customHeight="1">
      <c r="A26" s="59">
        <v>110202</v>
      </c>
      <c r="B26" s="96" t="s">
        <v>40</v>
      </c>
      <c r="C26" s="96"/>
      <c r="D26" s="16">
        <v>200000</v>
      </c>
      <c r="E26" s="16"/>
      <c r="F26" s="16">
        <f>D26</f>
        <v>200000</v>
      </c>
      <c r="G26" s="13">
        <f>F26</f>
        <v>200000</v>
      </c>
    </row>
    <row r="27" spans="1:7" s="10" customFormat="1" ht="29.25" customHeight="1">
      <c r="A27" s="59" t="s">
        <v>99</v>
      </c>
      <c r="B27" s="96" t="s">
        <v>148</v>
      </c>
      <c r="C27" s="96"/>
      <c r="D27" s="16">
        <v>50000</v>
      </c>
      <c r="E27" s="16"/>
      <c r="F27" s="16">
        <f>D27</f>
        <v>50000</v>
      </c>
      <c r="G27" s="13">
        <f>F27</f>
        <v>50000</v>
      </c>
    </row>
    <row r="28" spans="1:7" s="10" customFormat="1" ht="15.75" customHeight="1">
      <c r="A28" s="59" t="s">
        <v>22</v>
      </c>
      <c r="B28" s="96" t="s">
        <v>23</v>
      </c>
      <c r="C28" s="96"/>
      <c r="D28" s="16">
        <v>240000</v>
      </c>
      <c r="E28" s="16"/>
      <c r="F28" s="16">
        <f>D28</f>
        <v>240000</v>
      </c>
      <c r="G28" s="13">
        <f>F28</f>
        <v>240000</v>
      </c>
    </row>
    <row r="29" spans="1:7" s="5" customFormat="1" ht="16.5" customHeight="1">
      <c r="A29" s="60" t="s">
        <v>44</v>
      </c>
      <c r="B29" s="97" t="s">
        <v>45</v>
      </c>
      <c r="C29" s="97"/>
      <c r="D29" s="11">
        <f>D30</f>
        <v>6150000</v>
      </c>
      <c r="E29" s="11">
        <f>E30</f>
        <v>0</v>
      </c>
      <c r="F29" s="11">
        <f>F30</f>
        <v>6150000</v>
      </c>
      <c r="G29" s="12">
        <f>G30</f>
        <v>6150000</v>
      </c>
    </row>
    <row r="30" spans="1:7" s="9" customFormat="1" ht="18" customHeight="1">
      <c r="A30" s="34">
        <v>150101</v>
      </c>
      <c r="B30" s="97" t="s">
        <v>9</v>
      </c>
      <c r="C30" s="97"/>
      <c r="D30" s="11">
        <f>SUM(D31:D49)</f>
        <v>6150000</v>
      </c>
      <c r="E30" s="11"/>
      <c r="F30" s="11">
        <f>D30</f>
        <v>6150000</v>
      </c>
      <c r="G30" s="12">
        <f>F30</f>
        <v>6150000</v>
      </c>
    </row>
    <row r="31" spans="1:7" s="10" customFormat="1" ht="27.75" customHeight="1">
      <c r="A31" s="114"/>
      <c r="B31" s="96" t="s">
        <v>122</v>
      </c>
      <c r="C31" s="96"/>
      <c r="D31" s="16">
        <f>F31</f>
        <v>100000</v>
      </c>
      <c r="E31" s="16"/>
      <c r="F31" s="16">
        <f>G31</f>
        <v>100000</v>
      </c>
      <c r="G31" s="13">
        <v>100000</v>
      </c>
    </row>
    <row r="32" spans="1:7" s="10" customFormat="1" ht="18" customHeight="1">
      <c r="A32" s="115"/>
      <c r="B32" s="96" t="s">
        <v>123</v>
      </c>
      <c r="C32" s="96"/>
      <c r="D32" s="16">
        <f aca="true" t="shared" si="0" ref="D32:D49">F32</f>
        <v>900000</v>
      </c>
      <c r="E32" s="16"/>
      <c r="F32" s="16">
        <f aca="true" t="shared" si="1" ref="F32:F49">G32</f>
        <v>900000</v>
      </c>
      <c r="G32" s="13">
        <v>900000</v>
      </c>
    </row>
    <row r="33" spans="1:7" s="10" customFormat="1" ht="28.5" customHeight="1">
      <c r="A33" s="115"/>
      <c r="B33" s="96" t="s">
        <v>124</v>
      </c>
      <c r="C33" s="96"/>
      <c r="D33" s="16">
        <f t="shared" si="0"/>
        <v>100000</v>
      </c>
      <c r="E33" s="16"/>
      <c r="F33" s="16">
        <f t="shared" si="1"/>
        <v>100000</v>
      </c>
      <c r="G33" s="13">
        <v>100000</v>
      </c>
    </row>
    <row r="34" spans="1:7" s="10" customFormat="1" ht="28.5" customHeight="1">
      <c r="A34" s="115"/>
      <c r="B34" s="96" t="s">
        <v>132</v>
      </c>
      <c r="C34" s="96"/>
      <c r="D34" s="16">
        <f t="shared" si="0"/>
        <v>240000</v>
      </c>
      <c r="E34" s="16"/>
      <c r="F34" s="16">
        <f t="shared" si="1"/>
        <v>240000</v>
      </c>
      <c r="G34" s="13">
        <v>240000</v>
      </c>
    </row>
    <row r="35" spans="1:7" s="10" customFormat="1" ht="44.25" customHeight="1">
      <c r="A35" s="115"/>
      <c r="B35" s="96" t="s">
        <v>149</v>
      </c>
      <c r="C35" s="96"/>
      <c r="D35" s="16">
        <f t="shared" si="0"/>
        <v>50000</v>
      </c>
      <c r="E35" s="16"/>
      <c r="F35" s="16">
        <f t="shared" si="1"/>
        <v>50000</v>
      </c>
      <c r="G35" s="13">
        <v>50000</v>
      </c>
    </row>
    <row r="36" spans="1:7" s="10" customFormat="1" ht="29.25" customHeight="1">
      <c r="A36" s="115"/>
      <c r="B36" s="96" t="s">
        <v>150</v>
      </c>
      <c r="C36" s="96"/>
      <c r="D36" s="16">
        <f t="shared" si="0"/>
        <v>200000</v>
      </c>
      <c r="E36" s="16"/>
      <c r="F36" s="16">
        <f t="shared" si="1"/>
        <v>200000</v>
      </c>
      <c r="G36" s="13">
        <v>200000</v>
      </c>
    </row>
    <row r="37" spans="1:7" s="10" customFormat="1" ht="27.75" customHeight="1">
      <c r="A37" s="115"/>
      <c r="B37" s="96" t="s">
        <v>133</v>
      </c>
      <c r="C37" s="96"/>
      <c r="D37" s="16">
        <f t="shared" si="0"/>
        <v>600000</v>
      </c>
      <c r="E37" s="16"/>
      <c r="F37" s="16">
        <f t="shared" si="1"/>
        <v>600000</v>
      </c>
      <c r="G37" s="13">
        <v>600000</v>
      </c>
    </row>
    <row r="38" spans="1:7" s="10" customFormat="1" ht="29.25" customHeight="1">
      <c r="A38" s="115"/>
      <c r="B38" s="96" t="s">
        <v>151</v>
      </c>
      <c r="C38" s="96"/>
      <c r="D38" s="16">
        <f t="shared" si="0"/>
        <v>100000</v>
      </c>
      <c r="E38" s="16"/>
      <c r="F38" s="16">
        <f t="shared" si="1"/>
        <v>100000</v>
      </c>
      <c r="G38" s="13">
        <v>100000</v>
      </c>
    </row>
    <row r="39" spans="1:7" s="10" customFormat="1" ht="45" customHeight="1">
      <c r="A39" s="115"/>
      <c r="B39" s="96" t="s">
        <v>152</v>
      </c>
      <c r="C39" s="96"/>
      <c r="D39" s="16">
        <f t="shared" si="0"/>
        <v>100000</v>
      </c>
      <c r="E39" s="16"/>
      <c r="F39" s="16">
        <f t="shared" si="1"/>
        <v>100000</v>
      </c>
      <c r="G39" s="13">
        <v>100000</v>
      </c>
    </row>
    <row r="40" spans="1:7" s="10" customFormat="1" ht="30.75" customHeight="1" thickBot="1">
      <c r="A40" s="85"/>
      <c r="B40" s="104" t="s">
        <v>153</v>
      </c>
      <c r="C40" s="104"/>
      <c r="D40" s="21">
        <f t="shared" si="0"/>
        <v>350000</v>
      </c>
      <c r="E40" s="21"/>
      <c r="F40" s="21">
        <f t="shared" si="1"/>
        <v>350000</v>
      </c>
      <c r="G40" s="23">
        <v>350000</v>
      </c>
    </row>
    <row r="41" spans="1:7" s="10" customFormat="1" ht="32.25" customHeight="1">
      <c r="A41" s="86"/>
      <c r="B41" s="109" t="s">
        <v>125</v>
      </c>
      <c r="C41" s="109"/>
      <c r="D41" s="77">
        <f t="shared" si="0"/>
        <v>200000</v>
      </c>
      <c r="E41" s="77"/>
      <c r="F41" s="77">
        <f t="shared" si="1"/>
        <v>200000</v>
      </c>
      <c r="G41" s="78">
        <v>200000</v>
      </c>
    </row>
    <row r="42" spans="1:7" s="10" customFormat="1" ht="18" customHeight="1">
      <c r="A42" s="115"/>
      <c r="B42" s="96" t="s">
        <v>126</v>
      </c>
      <c r="C42" s="96"/>
      <c r="D42" s="16">
        <f t="shared" si="0"/>
        <v>350000</v>
      </c>
      <c r="E42" s="16"/>
      <c r="F42" s="16">
        <f t="shared" si="1"/>
        <v>350000</v>
      </c>
      <c r="G42" s="13">
        <v>350000</v>
      </c>
    </row>
    <row r="43" spans="1:7" s="10" customFormat="1" ht="17.25" customHeight="1">
      <c r="A43" s="115"/>
      <c r="B43" s="96" t="s">
        <v>127</v>
      </c>
      <c r="C43" s="96"/>
      <c r="D43" s="16">
        <f t="shared" si="0"/>
        <v>180000</v>
      </c>
      <c r="E43" s="16"/>
      <c r="F43" s="16">
        <f t="shared" si="1"/>
        <v>180000</v>
      </c>
      <c r="G43" s="13">
        <v>180000</v>
      </c>
    </row>
    <row r="44" spans="1:7" s="10" customFormat="1" ht="30" customHeight="1">
      <c r="A44" s="115"/>
      <c r="B44" s="96" t="s">
        <v>129</v>
      </c>
      <c r="C44" s="96"/>
      <c r="D44" s="16">
        <f t="shared" si="0"/>
        <v>300000</v>
      </c>
      <c r="E44" s="16"/>
      <c r="F44" s="16">
        <f t="shared" si="1"/>
        <v>300000</v>
      </c>
      <c r="G44" s="13">
        <v>300000</v>
      </c>
    </row>
    <row r="45" spans="1:7" s="10" customFormat="1" ht="45" customHeight="1">
      <c r="A45" s="115"/>
      <c r="B45" s="96" t="s">
        <v>138</v>
      </c>
      <c r="C45" s="96"/>
      <c r="D45" s="16">
        <f t="shared" si="0"/>
        <v>200000</v>
      </c>
      <c r="E45" s="16"/>
      <c r="F45" s="16">
        <f t="shared" si="1"/>
        <v>200000</v>
      </c>
      <c r="G45" s="13">
        <v>200000</v>
      </c>
    </row>
    <row r="46" spans="1:7" s="10" customFormat="1" ht="30.75" customHeight="1">
      <c r="A46" s="115"/>
      <c r="B46" s="96" t="s">
        <v>134</v>
      </c>
      <c r="C46" s="96"/>
      <c r="D46" s="16">
        <f t="shared" si="0"/>
        <v>800000</v>
      </c>
      <c r="E46" s="16"/>
      <c r="F46" s="16">
        <f t="shared" si="1"/>
        <v>800000</v>
      </c>
      <c r="G46" s="13">
        <v>800000</v>
      </c>
    </row>
    <row r="47" spans="1:7" s="10" customFormat="1" ht="15.75" customHeight="1">
      <c r="A47" s="115"/>
      <c r="B47" s="96" t="s">
        <v>128</v>
      </c>
      <c r="C47" s="96"/>
      <c r="D47" s="16">
        <f t="shared" si="0"/>
        <v>180000</v>
      </c>
      <c r="E47" s="16"/>
      <c r="F47" s="16">
        <f t="shared" si="1"/>
        <v>180000</v>
      </c>
      <c r="G47" s="13">
        <v>180000</v>
      </c>
    </row>
    <row r="48" spans="1:7" s="10" customFormat="1" ht="29.25" customHeight="1">
      <c r="A48" s="115"/>
      <c r="B48" s="96" t="s">
        <v>135</v>
      </c>
      <c r="C48" s="96"/>
      <c r="D48" s="16">
        <f t="shared" si="0"/>
        <v>1100000</v>
      </c>
      <c r="E48" s="16"/>
      <c r="F48" s="16">
        <f t="shared" si="1"/>
        <v>1100000</v>
      </c>
      <c r="G48" s="13">
        <v>1100000</v>
      </c>
    </row>
    <row r="49" spans="1:7" s="10" customFormat="1" ht="16.5" customHeight="1">
      <c r="A49" s="87"/>
      <c r="B49" s="96" t="s">
        <v>131</v>
      </c>
      <c r="C49" s="96"/>
      <c r="D49" s="16">
        <f t="shared" si="0"/>
        <v>100000</v>
      </c>
      <c r="E49" s="16"/>
      <c r="F49" s="16">
        <f t="shared" si="1"/>
        <v>100000</v>
      </c>
      <c r="G49" s="13">
        <v>100000</v>
      </c>
    </row>
    <row r="50" spans="1:7" s="5" customFormat="1" ht="18.75" customHeight="1">
      <c r="A50" s="61">
        <v>250404</v>
      </c>
      <c r="B50" s="25" t="s">
        <v>50</v>
      </c>
      <c r="C50" s="8" t="s">
        <v>35</v>
      </c>
      <c r="D50" s="20">
        <f>9000+20000+300000</f>
        <v>329000</v>
      </c>
      <c r="E50" s="24"/>
      <c r="F50" s="20">
        <f>D50</f>
        <v>329000</v>
      </c>
      <c r="G50" s="12">
        <f>F50</f>
        <v>329000</v>
      </c>
    </row>
    <row r="51" spans="1:7" s="9" customFormat="1" ht="20.25" customHeight="1">
      <c r="A51" s="34">
        <v>40</v>
      </c>
      <c r="B51" s="91" t="s">
        <v>41</v>
      </c>
      <c r="C51" s="91"/>
      <c r="D51" s="11">
        <f>D52+D55+D57+D60</f>
        <v>16066500</v>
      </c>
      <c r="E51" s="11">
        <f>E52+E55+E57+E60</f>
        <v>0</v>
      </c>
      <c r="F51" s="11">
        <f>F52+F55+F57+F60</f>
        <v>16066500</v>
      </c>
      <c r="G51" s="12">
        <f>G52+G55+G57+G60</f>
        <v>16066500</v>
      </c>
    </row>
    <row r="52" spans="1:7" s="9" customFormat="1" ht="18.75" customHeight="1">
      <c r="A52" s="37" t="s">
        <v>42</v>
      </c>
      <c r="B52" s="52" t="s">
        <v>43</v>
      </c>
      <c r="C52" s="8" t="s">
        <v>35</v>
      </c>
      <c r="D52" s="11">
        <f>D53+D54</f>
        <v>10501000</v>
      </c>
      <c r="E52" s="11">
        <f>E53+E54</f>
        <v>0</v>
      </c>
      <c r="F52" s="11">
        <f>F53+F54</f>
        <v>10501000</v>
      </c>
      <c r="G52" s="12">
        <f>G53+G54</f>
        <v>10501000</v>
      </c>
    </row>
    <row r="53" spans="1:7" s="10" customFormat="1" ht="16.5" customHeight="1">
      <c r="A53" s="38">
        <v>100102</v>
      </c>
      <c r="B53" s="95" t="s">
        <v>26</v>
      </c>
      <c r="C53" s="100"/>
      <c r="D53" s="16">
        <f>F53</f>
        <v>9100000</v>
      </c>
      <c r="E53" s="53"/>
      <c r="F53" s="16">
        <f>G53</f>
        <v>9100000</v>
      </c>
      <c r="G53" s="13">
        <v>9100000</v>
      </c>
    </row>
    <row r="54" spans="1:7" s="7" customFormat="1" ht="15.75" customHeight="1">
      <c r="A54" s="38">
        <v>100203</v>
      </c>
      <c r="B54" s="95" t="s">
        <v>32</v>
      </c>
      <c r="C54" s="100"/>
      <c r="D54" s="16">
        <f>F54</f>
        <v>1401000</v>
      </c>
      <c r="E54" s="17"/>
      <c r="F54" s="16">
        <f>G54</f>
        <v>1401000</v>
      </c>
      <c r="G54" s="13">
        <v>1401000</v>
      </c>
    </row>
    <row r="55" spans="1:7" s="5" customFormat="1" ht="43.5" customHeight="1">
      <c r="A55" s="60" t="s">
        <v>46</v>
      </c>
      <c r="B55" s="52" t="s">
        <v>47</v>
      </c>
      <c r="C55" s="8" t="s">
        <v>35</v>
      </c>
      <c r="D55" s="11">
        <f>D56</f>
        <v>4214000</v>
      </c>
      <c r="E55" s="11">
        <f>E56</f>
        <v>0</v>
      </c>
      <c r="F55" s="11">
        <f>F56</f>
        <v>4214000</v>
      </c>
      <c r="G55" s="12">
        <f>G56</f>
        <v>4214000</v>
      </c>
    </row>
    <row r="56" spans="1:7" s="7" customFormat="1" ht="27.75" customHeight="1">
      <c r="A56" s="38">
        <v>170703</v>
      </c>
      <c r="B56" s="95" t="s">
        <v>76</v>
      </c>
      <c r="C56" s="100"/>
      <c r="D56" s="16">
        <f>F56</f>
        <v>4214000</v>
      </c>
      <c r="E56" s="16"/>
      <c r="F56" s="16">
        <f>G56</f>
        <v>4214000</v>
      </c>
      <c r="G56" s="13">
        <v>4214000</v>
      </c>
    </row>
    <row r="57" spans="1:7" s="5" customFormat="1" ht="18" customHeight="1">
      <c r="A57" s="60" t="s">
        <v>48</v>
      </c>
      <c r="B57" s="103" t="s">
        <v>49</v>
      </c>
      <c r="C57" s="103"/>
      <c r="D57" s="11">
        <f aca="true" t="shared" si="2" ref="D57:G58">D58</f>
        <v>1315000</v>
      </c>
      <c r="E57" s="11">
        <f t="shared" si="2"/>
        <v>0</v>
      </c>
      <c r="F57" s="11">
        <f t="shared" si="2"/>
        <v>1315000</v>
      </c>
      <c r="G57" s="12">
        <f t="shared" si="2"/>
        <v>1315000</v>
      </c>
    </row>
    <row r="58" spans="1:7" s="7" customFormat="1" ht="29.25" customHeight="1">
      <c r="A58" s="38">
        <v>180409</v>
      </c>
      <c r="B58" s="95" t="s">
        <v>117</v>
      </c>
      <c r="C58" s="95"/>
      <c r="D58" s="16">
        <f t="shared" si="2"/>
        <v>1315000</v>
      </c>
      <c r="E58" s="16">
        <f t="shared" si="2"/>
        <v>0</v>
      </c>
      <c r="F58" s="16">
        <f t="shared" si="2"/>
        <v>1315000</v>
      </c>
      <c r="G58" s="13">
        <f t="shared" si="2"/>
        <v>1315000</v>
      </c>
    </row>
    <row r="59" spans="1:7" s="32" customFormat="1" ht="18.75" customHeight="1">
      <c r="A59" s="62"/>
      <c r="B59" s="54" t="s">
        <v>142</v>
      </c>
      <c r="C59" s="54"/>
      <c r="D59" s="30">
        <f>F59</f>
        <v>1315000</v>
      </c>
      <c r="E59" s="55"/>
      <c r="F59" s="30">
        <f>G59</f>
        <v>1315000</v>
      </c>
      <c r="G59" s="31">
        <v>1315000</v>
      </c>
    </row>
    <row r="60" spans="1:7" s="9" customFormat="1" ht="20.25" customHeight="1">
      <c r="A60" s="37" t="s">
        <v>69</v>
      </c>
      <c r="B60" s="52" t="s">
        <v>50</v>
      </c>
      <c r="C60" s="8" t="s">
        <v>35</v>
      </c>
      <c r="D60" s="20">
        <v>36500</v>
      </c>
      <c r="E60" s="24"/>
      <c r="F60" s="20">
        <v>36500</v>
      </c>
      <c r="G60" s="18">
        <v>36500</v>
      </c>
    </row>
    <row r="61" spans="1:7" s="5" customFormat="1" ht="17.25" customHeight="1">
      <c r="A61" s="37" t="s">
        <v>51</v>
      </c>
      <c r="B61" s="89" t="s">
        <v>34</v>
      </c>
      <c r="C61" s="89"/>
      <c r="D61" s="20">
        <f>D62</f>
        <v>1010050</v>
      </c>
      <c r="E61" s="20">
        <f>E62</f>
        <v>0</v>
      </c>
      <c r="F61" s="20">
        <f>F62</f>
        <v>1010050</v>
      </c>
      <c r="G61" s="18">
        <f>G62</f>
        <v>1010050</v>
      </c>
    </row>
    <row r="62" spans="1:7" s="10" customFormat="1" ht="15.75" customHeight="1">
      <c r="A62" s="38" t="s">
        <v>69</v>
      </c>
      <c r="B62" s="51" t="s">
        <v>50</v>
      </c>
      <c r="C62" s="6" t="s">
        <v>35</v>
      </c>
      <c r="D62" s="16">
        <f>75250+10500+5000+211900+299000+408400</f>
        <v>1010050</v>
      </c>
      <c r="E62" s="16"/>
      <c r="F62" s="16">
        <f>D62</f>
        <v>1010050</v>
      </c>
      <c r="G62" s="13">
        <f>F62</f>
        <v>1010050</v>
      </c>
    </row>
    <row r="63" spans="1:7" s="5" customFormat="1" ht="17.25" customHeight="1">
      <c r="A63" s="37" t="s">
        <v>52</v>
      </c>
      <c r="B63" s="89" t="s">
        <v>53</v>
      </c>
      <c r="C63" s="89"/>
      <c r="D63" s="20">
        <f>D64+D72</f>
        <v>2154000</v>
      </c>
      <c r="E63" s="20">
        <f>E64+E72</f>
        <v>0</v>
      </c>
      <c r="F63" s="20">
        <f>F64+F72</f>
        <v>2154000</v>
      </c>
      <c r="G63" s="18">
        <f>G64+G72</f>
        <v>2154000</v>
      </c>
    </row>
    <row r="64" spans="1:7" s="9" customFormat="1" ht="18" customHeight="1">
      <c r="A64" s="37" t="s">
        <v>13</v>
      </c>
      <c r="B64" s="52" t="s">
        <v>10</v>
      </c>
      <c r="C64" s="8" t="s">
        <v>35</v>
      </c>
      <c r="D64" s="20">
        <f aca="true" t="shared" si="3" ref="D64:D88">G64</f>
        <v>2110000</v>
      </c>
      <c r="E64" s="24"/>
      <c r="F64" s="20">
        <f aca="true" t="shared" si="4" ref="F64:F88">G64</f>
        <v>2110000</v>
      </c>
      <c r="G64" s="18">
        <f>G65+G66+G67+G68+G69+G70+G71</f>
        <v>2110000</v>
      </c>
    </row>
    <row r="65" spans="1:7" s="5" customFormat="1" ht="16.5" customHeight="1">
      <c r="A65" s="38" t="s">
        <v>14</v>
      </c>
      <c r="B65" s="88" t="s">
        <v>11</v>
      </c>
      <c r="C65" s="88"/>
      <c r="D65" s="17">
        <f t="shared" si="3"/>
        <v>865000</v>
      </c>
      <c r="E65" s="14"/>
      <c r="F65" s="17">
        <f t="shared" si="4"/>
        <v>865000</v>
      </c>
      <c r="G65" s="13">
        <f>725000+140000</f>
        <v>865000</v>
      </c>
    </row>
    <row r="66" spans="1:7" s="5" customFormat="1" ht="15.75" customHeight="1">
      <c r="A66" s="38" t="s">
        <v>15</v>
      </c>
      <c r="B66" s="88" t="s">
        <v>77</v>
      </c>
      <c r="C66" s="88"/>
      <c r="D66" s="17">
        <f t="shared" si="3"/>
        <v>1110000</v>
      </c>
      <c r="E66" s="14"/>
      <c r="F66" s="17">
        <f t="shared" si="4"/>
        <v>1110000</v>
      </c>
      <c r="G66" s="13">
        <v>1110000</v>
      </c>
    </row>
    <row r="67" spans="1:7" s="5" customFormat="1" ht="29.25" customHeight="1">
      <c r="A67" s="38" t="s">
        <v>103</v>
      </c>
      <c r="B67" s="88" t="s">
        <v>102</v>
      </c>
      <c r="C67" s="88"/>
      <c r="D67" s="17">
        <f t="shared" si="3"/>
        <v>20000</v>
      </c>
      <c r="E67" s="14"/>
      <c r="F67" s="17">
        <f t="shared" si="4"/>
        <v>20000</v>
      </c>
      <c r="G67" s="13">
        <v>20000</v>
      </c>
    </row>
    <row r="68" spans="1:7" s="5" customFormat="1" ht="42.75" customHeight="1">
      <c r="A68" s="38" t="s">
        <v>78</v>
      </c>
      <c r="B68" s="88" t="s">
        <v>91</v>
      </c>
      <c r="C68" s="88"/>
      <c r="D68" s="17">
        <f t="shared" si="3"/>
        <v>20000</v>
      </c>
      <c r="E68" s="14"/>
      <c r="F68" s="17">
        <f t="shared" si="4"/>
        <v>20000</v>
      </c>
      <c r="G68" s="13">
        <v>20000</v>
      </c>
    </row>
    <row r="69" spans="1:7" s="5" customFormat="1" ht="30" customHeight="1">
      <c r="A69" s="38" t="s">
        <v>116</v>
      </c>
      <c r="B69" s="88" t="s">
        <v>104</v>
      </c>
      <c r="C69" s="88"/>
      <c r="D69" s="17">
        <f t="shared" si="3"/>
        <v>50000</v>
      </c>
      <c r="E69" s="14"/>
      <c r="F69" s="17">
        <f t="shared" si="4"/>
        <v>50000</v>
      </c>
      <c r="G69" s="13">
        <v>50000</v>
      </c>
    </row>
    <row r="70" spans="1:7" s="5" customFormat="1" ht="18" customHeight="1">
      <c r="A70" s="38" t="s">
        <v>79</v>
      </c>
      <c r="B70" s="88" t="s">
        <v>105</v>
      </c>
      <c r="C70" s="88"/>
      <c r="D70" s="17">
        <f t="shared" si="3"/>
        <v>15000</v>
      </c>
      <c r="E70" s="14"/>
      <c r="F70" s="17">
        <f t="shared" si="4"/>
        <v>15000</v>
      </c>
      <c r="G70" s="13">
        <v>15000</v>
      </c>
    </row>
    <row r="71" spans="1:7" s="5" customFormat="1" ht="29.25" customHeight="1">
      <c r="A71" s="38" t="s">
        <v>114</v>
      </c>
      <c r="B71" s="88" t="s">
        <v>106</v>
      </c>
      <c r="C71" s="88"/>
      <c r="D71" s="17">
        <f t="shared" si="3"/>
        <v>30000</v>
      </c>
      <c r="E71" s="14"/>
      <c r="F71" s="17">
        <f t="shared" si="4"/>
        <v>30000</v>
      </c>
      <c r="G71" s="13">
        <v>30000</v>
      </c>
    </row>
    <row r="72" spans="1:7" s="10" customFormat="1" ht="19.5" customHeight="1">
      <c r="A72" s="37" t="s">
        <v>69</v>
      </c>
      <c r="B72" s="52" t="s">
        <v>50</v>
      </c>
      <c r="C72" s="8" t="s">
        <v>35</v>
      </c>
      <c r="D72" s="11">
        <f>14000+30000</f>
        <v>44000</v>
      </c>
      <c r="E72" s="11"/>
      <c r="F72" s="11">
        <f>D72</f>
        <v>44000</v>
      </c>
      <c r="G72" s="12">
        <f>F72</f>
        <v>44000</v>
      </c>
    </row>
    <row r="73" spans="1:7" s="9" customFormat="1" ht="16.5" customHeight="1">
      <c r="A73" s="37" t="s">
        <v>54</v>
      </c>
      <c r="B73" s="89" t="s">
        <v>55</v>
      </c>
      <c r="C73" s="89"/>
      <c r="D73" s="20">
        <f>D77+D74</f>
        <v>281200</v>
      </c>
      <c r="E73" s="20">
        <f>E77+E74</f>
        <v>0</v>
      </c>
      <c r="F73" s="20">
        <f>F77+F74</f>
        <v>281200</v>
      </c>
      <c r="G73" s="18">
        <f>G77+G74</f>
        <v>281200</v>
      </c>
    </row>
    <row r="74" spans="1:7" s="9" customFormat="1" ht="33" customHeight="1">
      <c r="A74" s="37" t="s">
        <v>27</v>
      </c>
      <c r="B74" s="52" t="s">
        <v>107</v>
      </c>
      <c r="C74" s="6" t="s">
        <v>35</v>
      </c>
      <c r="D74" s="20">
        <f>D76+D75</f>
        <v>270000</v>
      </c>
      <c r="E74" s="20">
        <f>E76+E75</f>
        <v>0</v>
      </c>
      <c r="F74" s="20">
        <f>F76+F75</f>
        <v>270000</v>
      </c>
      <c r="G74" s="18">
        <f>G76+G75</f>
        <v>270000</v>
      </c>
    </row>
    <row r="75" spans="1:7" s="5" customFormat="1" ht="26.25" customHeight="1">
      <c r="A75" s="38" t="s">
        <v>115</v>
      </c>
      <c r="B75" s="88" t="s">
        <v>112</v>
      </c>
      <c r="C75" s="88"/>
      <c r="D75" s="17">
        <f>G75</f>
        <v>240000</v>
      </c>
      <c r="E75" s="14"/>
      <c r="F75" s="17">
        <f>G75</f>
        <v>240000</v>
      </c>
      <c r="G75" s="13">
        <v>240000</v>
      </c>
    </row>
    <row r="76" spans="1:7" s="5" customFormat="1" ht="18" customHeight="1">
      <c r="A76" s="38" t="s">
        <v>71</v>
      </c>
      <c r="B76" s="88" t="s">
        <v>72</v>
      </c>
      <c r="C76" s="88"/>
      <c r="D76" s="17">
        <f t="shared" si="3"/>
        <v>30000</v>
      </c>
      <c r="E76" s="14"/>
      <c r="F76" s="17">
        <f t="shared" si="4"/>
        <v>30000</v>
      </c>
      <c r="G76" s="13">
        <v>30000</v>
      </c>
    </row>
    <row r="77" spans="1:7" s="9" customFormat="1" ht="18" customHeight="1" thickBot="1">
      <c r="A77" s="79" t="s">
        <v>69</v>
      </c>
      <c r="B77" s="80" t="s">
        <v>50</v>
      </c>
      <c r="C77" s="81" t="s">
        <v>35</v>
      </c>
      <c r="D77" s="82">
        <v>11200</v>
      </c>
      <c r="E77" s="83"/>
      <c r="F77" s="82">
        <v>11200</v>
      </c>
      <c r="G77" s="84">
        <v>11200</v>
      </c>
    </row>
    <row r="78" spans="1:7" s="5" customFormat="1" ht="19.5" customHeight="1">
      <c r="A78" s="71" t="s">
        <v>56</v>
      </c>
      <c r="B78" s="92" t="s">
        <v>57</v>
      </c>
      <c r="C78" s="92"/>
      <c r="D78" s="72">
        <f>D79+D82</f>
        <v>175900</v>
      </c>
      <c r="E78" s="72">
        <f>E79+E82</f>
        <v>0</v>
      </c>
      <c r="F78" s="72">
        <f>F79+F82</f>
        <v>175900</v>
      </c>
      <c r="G78" s="73">
        <f>G79+G82</f>
        <v>175900</v>
      </c>
    </row>
    <row r="79" spans="1:7" s="5" customFormat="1" ht="19.5" customHeight="1">
      <c r="A79" s="37" t="s">
        <v>86</v>
      </c>
      <c r="B79" s="52" t="s">
        <v>87</v>
      </c>
      <c r="C79" s="8" t="s">
        <v>35</v>
      </c>
      <c r="D79" s="20">
        <f t="shared" si="3"/>
        <v>170000</v>
      </c>
      <c r="E79" s="24"/>
      <c r="F79" s="20">
        <f t="shared" si="4"/>
        <v>170000</v>
      </c>
      <c r="G79" s="18">
        <f>G80+G81</f>
        <v>170000</v>
      </c>
    </row>
    <row r="80" spans="1:7" s="10" customFormat="1" ht="18" customHeight="1">
      <c r="A80" s="38" t="s">
        <v>85</v>
      </c>
      <c r="B80" s="94" t="s">
        <v>89</v>
      </c>
      <c r="C80" s="94"/>
      <c r="D80" s="17">
        <f t="shared" si="3"/>
        <v>70000</v>
      </c>
      <c r="E80" s="14"/>
      <c r="F80" s="17">
        <f t="shared" si="4"/>
        <v>70000</v>
      </c>
      <c r="G80" s="29">
        <v>70000</v>
      </c>
    </row>
    <row r="81" spans="1:7" s="5" customFormat="1" ht="27.75" customHeight="1">
      <c r="A81" s="38">
        <v>130107</v>
      </c>
      <c r="B81" s="90" t="s">
        <v>88</v>
      </c>
      <c r="C81" s="90"/>
      <c r="D81" s="17">
        <f t="shared" si="3"/>
        <v>100000</v>
      </c>
      <c r="E81" s="14"/>
      <c r="F81" s="17">
        <f>G81</f>
        <v>100000</v>
      </c>
      <c r="G81" s="13">
        <v>100000</v>
      </c>
    </row>
    <row r="82" spans="1:7" s="5" customFormat="1" ht="15.75" customHeight="1">
      <c r="A82" s="37" t="s">
        <v>69</v>
      </c>
      <c r="B82" s="52" t="s">
        <v>50</v>
      </c>
      <c r="C82" s="8" t="s">
        <v>35</v>
      </c>
      <c r="D82" s="20">
        <v>5900</v>
      </c>
      <c r="E82" s="24"/>
      <c r="F82" s="20">
        <f>D82</f>
        <v>5900</v>
      </c>
      <c r="G82" s="12">
        <f>F82</f>
        <v>5900</v>
      </c>
    </row>
    <row r="83" spans="1:7" s="5" customFormat="1" ht="17.25" customHeight="1">
      <c r="A83" s="37" t="s">
        <v>60</v>
      </c>
      <c r="B83" s="91" t="s">
        <v>36</v>
      </c>
      <c r="C83" s="91"/>
      <c r="D83" s="20">
        <f>D89+D84</f>
        <v>1521700</v>
      </c>
      <c r="E83" s="20">
        <f>E89+E84</f>
        <v>0</v>
      </c>
      <c r="F83" s="20">
        <f>F89+F84</f>
        <v>1521700</v>
      </c>
      <c r="G83" s="18">
        <f>G89+G84</f>
        <v>1521700</v>
      </c>
    </row>
    <row r="84" spans="1:7" s="5" customFormat="1" ht="21" customHeight="1">
      <c r="A84" s="37" t="s">
        <v>17</v>
      </c>
      <c r="B84" s="52" t="s">
        <v>37</v>
      </c>
      <c r="C84" s="8" t="s">
        <v>35</v>
      </c>
      <c r="D84" s="20">
        <f t="shared" si="3"/>
        <v>1500000</v>
      </c>
      <c r="E84" s="24"/>
      <c r="F84" s="20">
        <f t="shared" si="4"/>
        <v>1500000</v>
      </c>
      <c r="G84" s="12">
        <v>1500000</v>
      </c>
    </row>
    <row r="85" spans="1:7" s="5" customFormat="1" ht="18" customHeight="1">
      <c r="A85" s="38" t="s">
        <v>38</v>
      </c>
      <c r="B85" s="88" t="s">
        <v>18</v>
      </c>
      <c r="C85" s="88"/>
      <c r="D85" s="17">
        <f t="shared" si="3"/>
        <v>1001200</v>
      </c>
      <c r="E85" s="14"/>
      <c r="F85" s="17">
        <f t="shared" si="4"/>
        <v>1001200</v>
      </c>
      <c r="G85" s="13">
        <v>1001200</v>
      </c>
    </row>
    <row r="86" spans="1:7" s="5" customFormat="1" ht="15.75" customHeight="1">
      <c r="A86" s="38" t="s">
        <v>31</v>
      </c>
      <c r="B86" s="88" t="s">
        <v>39</v>
      </c>
      <c r="C86" s="88"/>
      <c r="D86" s="17">
        <f t="shared" si="3"/>
        <v>339500</v>
      </c>
      <c r="E86" s="14"/>
      <c r="F86" s="17">
        <f t="shared" si="4"/>
        <v>339500</v>
      </c>
      <c r="G86" s="13">
        <v>339500</v>
      </c>
    </row>
    <row r="87" spans="1:7" s="5" customFormat="1" ht="27.75" customHeight="1">
      <c r="A87" s="38" t="s">
        <v>19</v>
      </c>
      <c r="B87" s="88" t="s">
        <v>29</v>
      </c>
      <c r="C87" s="88"/>
      <c r="D87" s="17">
        <f t="shared" si="3"/>
        <v>109300</v>
      </c>
      <c r="E87" s="14"/>
      <c r="F87" s="17">
        <f t="shared" si="4"/>
        <v>109300</v>
      </c>
      <c r="G87" s="13">
        <v>109300</v>
      </c>
    </row>
    <row r="88" spans="1:7" s="5" customFormat="1" ht="18" customHeight="1">
      <c r="A88" s="38" t="s">
        <v>93</v>
      </c>
      <c r="B88" s="88" t="s">
        <v>113</v>
      </c>
      <c r="C88" s="88"/>
      <c r="D88" s="17">
        <f t="shared" si="3"/>
        <v>50000</v>
      </c>
      <c r="E88" s="14"/>
      <c r="F88" s="17">
        <f t="shared" si="4"/>
        <v>50000</v>
      </c>
      <c r="G88" s="13">
        <v>50000</v>
      </c>
    </row>
    <row r="89" spans="1:7" s="5" customFormat="1" ht="17.25" customHeight="1">
      <c r="A89" s="37" t="s">
        <v>69</v>
      </c>
      <c r="B89" s="52" t="s">
        <v>50</v>
      </c>
      <c r="C89" s="8" t="s">
        <v>35</v>
      </c>
      <c r="D89" s="20">
        <v>21700</v>
      </c>
      <c r="E89" s="24"/>
      <c r="F89" s="20">
        <f>D89</f>
        <v>21700</v>
      </c>
      <c r="G89" s="12">
        <f>F89</f>
        <v>21700</v>
      </c>
    </row>
    <row r="90" spans="1:7" s="5" customFormat="1" ht="18" customHeight="1">
      <c r="A90" s="37" t="s">
        <v>65</v>
      </c>
      <c r="B90" s="89" t="s">
        <v>66</v>
      </c>
      <c r="C90" s="89"/>
      <c r="D90" s="11">
        <f>D91</f>
        <v>7900</v>
      </c>
      <c r="E90" s="11">
        <f>E91</f>
        <v>0</v>
      </c>
      <c r="F90" s="11">
        <f>F91</f>
        <v>7900</v>
      </c>
      <c r="G90" s="12">
        <f>G91</f>
        <v>7900</v>
      </c>
    </row>
    <row r="91" spans="1:7" s="19" customFormat="1" ht="18" customHeight="1">
      <c r="A91" s="38" t="s">
        <v>69</v>
      </c>
      <c r="B91" s="51" t="s">
        <v>50</v>
      </c>
      <c r="C91" s="6" t="s">
        <v>35</v>
      </c>
      <c r="D91" s="17">
        <v>7900</v>
      </c>
      <c r="E91" s="14"/>
      <c r="F91" s="17">
        <v>7900</v>
      </c>
      <c r="G91" s="29">
        <v>7900</v>
      </c>
    </row>
    <row r="92" spans="1:7" s="5" customFormat="1" ht="18.75" customHeight="1">
      <c r="A92" s="37" t="s">
        <v>58</v>
      </c>
      <c r="B92" s="89" t="s">
        <v>59</v>
      </c>
      <c r="C92" s="89"/>
      <c r="D92" s="11">
        <f>D93</f>
        <v>200000</v>
      </c>
      <c r="E92" s="14"/>
      <c r="F92" s="11">
        <f>F93</f>
        <v>200000</v>
      </c>
      <c r="G92" s="12">
        <f>G93</f>
        <v>200000</v>
      </c>
    </row>
    <row r="93" spans="1:7" s="9" customFormat="1" ht="18.75" customHeight="1">
      <c r="A93" s="37" t="s">
        <v>20</v>
      </c>
      <c r="B93" s="52" t="s">
        <v>21</v>
      </c>
      <c r="C93" s="8" t="s">
        <v>35</v>
      </c>
      <c r="D93" s="11">
        <f>D94+D95+D96+D97+D98+D99</f>
        <v>200000</v>
      </c>
      <c r="E93" s="24"/>
      <c r="F93" s="11">
        <f>F94+F95+F96+F97+F98+F99</f>
        <v>200000</v>
      </c>
      <c r="G93" s="12">
        <f>G94+G95+G96+G97+G98+G99</f>
        <v>200000</v>
      </c>
    </row>
    <row r="94" spans="1:7" s="9" customFormat="1" ht="25.5" customHeight="1">
      <c r="A94" s="38" t="s">
        <v>98</v>
      </c>
      <c r="B94" s="90" t="s">
        <v>97</v>
      </c>
      <c r="C94" s="90"/>
      <c r="D94" s="16">
        <v>40000</v>
      </c>
      <c r="E94" s="24"/>
      <c r="F94" s="16">
        <v>40000</v>
      </c>
      <c r="G94" s="13">
        <v>40000</v>
      </c>
    </row>
    <row r="95" spans="1:7" s="5" customFormat="1" ht="15" customHeight="1">
      <c r="A95" s="38" t="s">
        <v>82</v>
      </c>
      <c r="B95" s="6" t="s">
        <v>83</v>
      </c>
      <c r="C95" s="6"/>
      <c r="D95" s="16">
        <v>70000</v>
      </c>
      <c r="E95" s="14"/>
      <c r="F95" s="16">
        <v>70000</v>
      </c>
      <c r="G95" s="13">
        <v>70000</v>
      </c>
    </row>
    <row r="96" spans="1:7" s="5" customFormat="1" ht="18" customHeight="1">
      <c r="A96" s="38">
        <v>110202</v>
      </c>
      <c r="B96" s="90" t="s">
        <v>40</v>
      </c>
      <c r="C96" s="90"/>
      <c r="D96" s="16">
        <v>22000</v>
      </c>
      <c r="E96" s="14"/>
      <c r="F96" s="16">
        <v>22000</v>
      </c>
      <c r="G96" s="13">
        <v>22000</v>
      </c>
    </row>
    <row r="97" spans="1:7" s="5" customFormat="1" ht="27.75" customHeight="1">
      <c r="A97" s="38" t="s">
        <v>99</v>
      </c>
      <c r="B97" s="90" t="s">
        <v>146</v>
      </c>
      <c r="C97" s="90"/>
      <c r="D97" s="16">
        <v>5000</v>
      </c>
      <c r="E97" s="14"/>
      <c r="F97" s="16">
        <v>5000</v>
      </c>
      <c r="G97" s="13">
        <v>5000</v>
      </c>
    </row>
    <row r="98" spans="1:7" s="5" customFormat="1" ht="15.75" customHeight="1">
      <c r="A98" s="38" t="s">
        <v>22</v>
      </c>
      <c r="B98" s="90" t="s">
        <v>84</v>
      </c>
      <c r="C98" s="90"/>
      <c r="D98" s="16">
        <v>55000</v>
      </c>
      <c r="E98" s="14"/>
      <c r="F98" s="16">
        <v>55000</v>
      </c>
      <c r="G98" s="13">
        <v>55000</v>
      </c>
    </row>
    <row r="99" spans="1:7" s="5" customFormat="1" ht="15.75" customHeight="1">
      <c r="A99" s="38" t="s">
        <v>100</v>
      </c>
      <c r="B99" s="90" t="s">
        <v>101</v>
      </c>
      <c r="C99" s="90"/>
      <c r="D99" s="16">
        <v>8000</v>
      </c>
      <c r="E99" s="14"/>
      <c r="F99" s="16">
        <v>8000</v>
      </c>
      <c r="G99" s="13">
        <v>8000</v>
      </c>
    </row>
    <row r="100" spans="1:7" s="5" customFormat="1" ht="27" customHeight="1">
      <c r="A100" s="37" t="s">
        <v>61</v>
      </c>
      <c r="B100" s="91" t="s">
        <v>62</v>
      </c>
      <c r="C100" s="91"/>
      <c r="D100" s="20">
        <f>D101</f>
        <v>27600</v>
      </c>
      <c r="E100" s="20">
        <f>E101</f>
        <v>0</v>
      </c>
      <c r="F100" s="20">
        <f>F101</f>
        <v>27600</v>
      </c>
      <c r="G100" s="18">
        <f>G101</f>
        <v>27600</v>
      </c>
    </row>
    <row r="101" spans="1:7" s="5" customFormat="1" ht="19.5" customHeight="1">
      <c r="A101" s="38" t="s">
        <v>69</v>
      </c>
      <c r="B101" s="51" t="s">
        <v>50</v>
      </c>
      <c r="C101" s="6" t="s">
        <v>35</v>
      </c>
      <c r="D101" s="17">
        <v>27600</v>
      </c>
      <c r="E101" s="14"/>
      <c r="F101" s="16">
        <f>D101</f>
        <v>27600</v>
      </c>
      <c r="G101" s="13">
        <f>F101</f>
        <v>27600</v>
      </c>
    </row>
    <row r="102" spans="1:7" s="5" customFormat="1" ht="28.5" customHeight="1">
      <c r="A102" s="37" t="s">
        <v>95</v>
      </c>
      <c r="B102" s="89" t="s">
        <v>94</v>
      </c>
      <c r="C102" s="89"/>
      <c r="D102" s="20">
        <f>D103</f>
        <v>40600</v>
      </c>
      <c r="E102" s="20">
        <f>E103</f>
        <v>0</v>
      </c>
      <c r="F102" s="20">
        <f>F103</f>
        <v>40600</v>
      </c>
      <c r="G102" s="18">
        <f>G103</f>
        <v>40600</v>
      </c>
    </row>
    <row r="103" spans="1:7" s="5" customFormat="1" ht="20.25" customHeight="1">
      <c r="A103" s="38" t="s">
        <v>69</v>
      </c>
      <c r="B103" s="51" t="s">
        <v>50</v>
      </c>
      <c r="C103" s="6" t="s">
        <v>35</v>
      </c>
      <c r="D103" s="17">
        <v>40600</v>
      </c>
      <c r="E103" s="14"/>
      <c r="F103" s="16">
        <f>D103</f>
        <v>40600</v>
      </c>
      <c r="G103" s="13">
        <f>F103</f>
        <v>40600</v>
      </c>
    </row>
    <row r="104" spans="1:7" s="5" customFormat="1" ht="16.5" customHeight="1">
      <c r="A104" s="37" t="s">
        <v>108</v>
      </c>
      <c r="B104" s="89" t="s">
        <v>109</v>
      </c>
      <c r="C104" s="89"/>
      <c r="D104" s="20">
        <f aca="true" t="shared" si="5" ref="D104:G105">D105</f>
        <v>663550</v>
      </c>
      <c r="E104" s="20">
        <f t="shared" si="5"/>
        <v>0</v>
      </c>
      <c r="F104" s="20">
        <f t="shared" si="5"/>
        <v>663550</v>
      </c>
      <c r="G104" s="18">
        <f t="shared" si="5"/>
        <v>663550</v>
      </c>
    </row>
    <row r="105" spans="1:7" s="9" customFormat="1" ht="28.5" customHeight="1">
      <c r="A105" s="37" t="s">
        <v>110</v>
      </c>
      <c r="B105" s="99" t="s">
        <v>111</v>
      </c>
      <c r="C105" s="99"/>
      <c r="D105" s="20">
        <f t="shared" si="5"/>
        <v>663550</v>
      </c>
      <c r="E105" s="20">
        <f t="shared" si="5"/>
        <v>0</v>
      </c>
      <c r="F105" s="20">
        <f t="shared" si="5"/>
        <v>663550</v>
      </c>
      <c r="G105" s="18">
        <f t="shared" si="5"/>
        <v>663550</v>
      </c>
    </row>
    <row r="106" spans="1:7" s="5" customFormat="1" ht="30" customHeight="1">
      <c r="A106" s="38"/>
      <c r="B106" s="98" t="s">
        <v>139</v>
      </c>
      <c r="C106" s="98"/>
      <c r="D106" s="17">
        <f>G106</f>
        <v>663550</v>
      </c>
      <c r="E106" s="14"/>
      <c r="F106" s="16">
        <f>G106</f>
        <v>663550</v>
      </c>
      <c r="G106" s="13">
        <f>500000+163550</f>
        <v>663550</v>
      </c>
    </row>
    <row r="107" spans="1:7" s="5" customFormat="1" ht="19.5" customHeight="1">
      <c r="A107" s="37" t="s">
        <v>118</v>
      </c>
      <c r="B107" s="91" t="s">
        <v>154</v>
      </c>
      <c r="C107" s="91"/>
      <c r="D107" s="20">
        <f>D108</f>
        <v>11300</v>
      </c>
      <c r="E107" s="20">
        <f>E108</f>
        <v>0</v>
      </c>
      <c r="F107" s="20">
        <f>F108</f>
        <v>11300</v>
      </c>
      <c r="G107" s="18">
        <f>G108</f>
        <v>11300</v>
      </c>
    </row>
    <row r="108" spans="1:7" s="5" customFormat="1" ht="17.25" customHeight="1">
      <c r="A108" s="63" t="s">
        <v>69</v>
      </c>
      <c r="B108" s="36" t="s">
        <v>50</v>
      </c>
      <c r="C108" s="6" t="s">
        <v>35</v>
      </c>
      <c r="D108" s="17">
        <v>11300</v>
      </c>
      <c r="E108" s="14"/>
      <c r="F108" s="17">
        <f>D108</f>
        <v>11300</v>
      </c>
      <c r="G108" s="29">
        <f>F108</f>
        <v>11300</v>
      </c>
    </row>
    <row r="109" spans="1:7" s="9" customFormat="1" ht="28.5" customHeight="1">
      <c r="A109" s="64" t="s">
        <v>144</v>
      </c>
      <c r="B109" s="110" t="s">
        <v>145</v>
      </c>
      <c r="C109" s="110"/>
      <c r="D109" s="20">
        <f>D110</f>
        <v>50000</v>
      </c>
      <c r="E109" s="20">
        <f>E110</f>
        <v>0</v>
      </c>
      <c r="F109" s="20">
        <f>F110</f>
        <v>50000</v>
      </c>
      <c r="G109" s="18">
        <f>G110</f>
        <v>50000</v>
      </c>
    </row>
    <row r="110" spans="1:7" s="5" customFormat="1" ht="19.5" customHeight="1">
      <c r="A110" s="38" t="s">
        <v>69</v>
      </c>
      <c r="B110" s="51" t="s">
        <v>50</v>
      </c>
      <c r="C110" s="6" t="s">
        <v>35</v>
      </c>
      <c r="D110" s="17">
        <f>F110</f>
        <v>50000</v>
      </c>
      <c r="E110" s="14"/>
      <c r="F110" s="17">
        <f>G110</f>
        <v>50000</v>
      </c>
      <c r="G110" s="29">
        <v>50000</v>
      </c>
    </row>
    <row r="111" spans="1:7" s="5" customFormat="1" ht="21" customHeight="1">
      <c r="A111" s="37" t="s">
        <v>73</v>
      </c>
      <c r="B111" s="91" t="s">
        <v>74</v>
      </c>
      <c r="C111" s="91"/>
      <c r="D111" s="20">
        <f>D114+D112</f>
        <v>159700</v>
      </c>
      <c r="E111" s="20">
        <f>E114+E112</f>
        <v>0</v>
      </c>
      <c r="F111" s="20">
        <f>F114+F112</f>
        <v>159700</v>
      </c>
      <c r="G111" s="18">
        <f>G114+G112</f>
        <v>159700</v>
      </c>
    </row>
    <row r="112" spans="1:7" s="19" customFormat="1" ht="30" customHeight="1">
      <c r="A112" s="38">
        <v>180409</v>
      </c>
      <c r="B112" s="98" t="s">
        <v>117</v>
      </c>
      <c r="C112" s="98"/>
      <c r="D112" s="16">
        <v>85000</v>
      </c>
      <c r="E112" s="20"/>
      <c r="F112" s="16">
        <f>D112</f>
        <v>85000</v>
      </c>
      <c r="G112" s="13">
        <f>F112</f>
        <v>85000</v>
      </c>
    </row>
    <row r="113" spans="1:7" s="33" customFormat="1" ht="18" customHeight="1">
      <c r="A113" s="62"/>
      <c r="B113" s="93" t="s">
        <v>143</v>
      </c>
      <c r="C113" s="93"/>
      <c r="D113" s="30">
        <v>85000</v>
      </c>
      <c r="E113" s="56"/>
      <c r="F113" s="30">
        <f>D113</f>
        <v>85000</v>
      </c>
      <c r="G113" s="31">
        <f>F113</f>
        <v>85000</v>
      </c>
    </row>
    <row r="114" spans="1:7" s="5" customFormat="1" ht="23.25" customHeight="1">
      <c r="A114" s="38" t="s">
        <v>69</v>
      </c>
      <c r="B114" s="51" t="s">
        <v>50</v>
      </c>
      <c r="C114" s="6" t="s">
        <v>35</v>
      </c>
      <c r="D114" s="16">
        <v>74700</v>
      </c>
      <c r="E114" s="14"/>
      <c r="F114" s="16">
        <f>D114</f>
        <v>74700</v>
      </c>
      <c r="G114" s="13">
        <f>F114</f>
        <v>74700</v>
      </c>
    </row>
    <row r="115" spans="1:7" s="5" customFormat="1" ht="21" customHeight="1">
      <c r="A115" s="37" t="s">
        <v>63</v>
      </c>
      <c r="B115" s="91" t="s">
        <v>64</v>
      </c>
      <c r="C115" s="91"/>
      <c r="D115" s="20">
        <f>D116</f>
        <v>21000</v>
      </c>
      <c r="E115" s="20">
        <f>E116</f>
        <v>0</v>
      </c>
      <c r="F115" s="20">
        <f>F116</f>
        <v>21000</v>
      </c>
      <c r="G115" s="18">
        <f>G116</f>
        <v>21000</v>
      </c>
    </row>
    <row r="116" spans="1:7" s="5" customFormat="1" ht="20.25" customHeight="1">
      <c r="A116" s="38" t="s">
        <v>69</v>
      </c>
      <c r="B116" s="51" t="s">
        <v>50</v>
      </c>
      <c r="C116" s="6" t="s">
        <v>35</v>
      </c>
      <c r="D116" s="16">
        <v>21000</v>
      </c>
      <c r="E116" s="14"/>
      <c r="F116" s="16">
        <f>D116</f>
        <v>21000</v>
      </c>
      <c r="G116" s="13">
        <f>F116</f>
        <v>21000</v>
      </c>
    </row>
    <row r="117" spans="1:7" s="7" customFormat="1" ht="19.5" customHeight="1" thickBot="1">
      <c r="A117" s="76"/>
      <c r="B117" s="118" t="s">
        <v>33</v>
      </c>
      <c r="C117" s="118"/>
      <c r="D117" s="74">
        <f>D9+D51+D61+D63+D73+D78+D83+D90+D92+D100+D115+D111+D102+D104+D107+D109</f>
        <v>36200000</v>
      </c>
      <c r="E117" s="74">
        <f>E9+E51+E61+E63+E73+E78+E83+E90+E92+E100+E115+E111+E102+E104+E107+E109</f>
        <v>0</v>
      </c>
      <c r="F117" s="74">
        <f>F9+F51+F61+F63+F73+F78+F83+F90+F92+F100+F115+F111+F102+F104+F107+F109</f>
        <v>36200000</v>
      </c>
      <c r="G117" s="75">
        <f>G9+G51+G61+G63+G73+G78+G83+G90+G92+G100+G115+G111+G102+G104+G107+G109</f>
        <v>36200000</v>
      </c>
    </row>
    <row r="118" spans="1:7" s="5" customFormat="1" ht="27" customHeight="1">
      <c r="A118" s="49"/>
      <c r="B118" s="117" t="s">
        <v>80</v>
      </c>
      <c r="C118" s="117"/>
      <c r="D118" s="22">
        <f>D119+D121</f>
        <v>2389300</v>
      </c>
      <c r="E118" s="22">
        <f>E119+E121</f>
        <v>0</v>
      </c>
      <c r="F118" s="22">
        <f>F119+F121</f>
        <v>2389300</v>
      </c>
      <c r="G118" s="15">
        <f>G119+G121</f>
        <v>2389300</v>
      </c>
    </row>
    <row r="119" spans="1:7" s="5" customFormat="1" ht="15" customHeight="1">
      <c r="A119" s="37" t="s">
        <v>51</v>
      </c>
      <c r="B119" s="89" t="s">
        <v>34</v>
      </c>
      <c r="C119" s="89"/>
      <c r="D119" s="20">
        <f>D120</f>
        <v>2086100</v>
      </c>
      <c r="E119" s="20">
        <f>E120</f>
        <v>0</v>
      </c>
      <c r="F119" s="20">
        <f>F120</f>
        <v>2086100</v>
      </c>
      <c r="G119" s="18">
        <f>G120</f>
        <v>2086100</v>
      </c>
    </row>
    <row r="120" spans="1:7" s="5" customFormat="1" ht="63.75" customHeight="1">
      <c r="A120" s="38" t="s">
        <v>69</v>
      </c>
      <c r="B120" s="26" t="s">
        <v>136</v>
      </c>
      <c r="C120" s="26" t="s">
        <v>35</v>
      </c>
      <c r="D120" s="17">
        <v>2086100</v>
      </c>
      <c r="E120" s="17">
        <v>0</v>
      </c>
      <c r="F120" s="17">
        <f>D120</f>
        <v>2086100</v>
      </c>
      <c r="G120" s="29">
        <f>F120</f>
        <v>2086100</v>
      </c>
    </row>
    <row r="121" spans="1:7" ht="21.75" customHeight="1">
      <c r="A121" s="39" t="s">
        <v>70</v>
      </c>
      <c r="B121" s="91" t="s">
        <v>67</v>
      </c>
      <c r="C121" s="91"/>
      <c r="D121" s="20">
        <f>D122</f>
        <v>303200</v>
      </c>
      <c r="E121" s="35"/>
      <c r="F121" s="20">
        <f>F122</f>
        <v>303200</v>
      </c>
      <c r="G121" s="18">
        <f>G122</f>
        <v>303200</v>
      </c>
    </row>
    <row r="122" spans="1:7" ht="269.25" customHeight="1" thickBot="1">
      <c r="A122" s="40" t="s">
        <v>68</v>
      </c>
      <c r="B122" s="41" t="s">
        <v>137</v>
      </c>
      <c r="C122" s="42" t="s">
        <v>35</v>
      </c>
      <c r="D122" s="43">
        <v>303200</v>
      </c>
      <c r="E122" s="44"/>
      <c r="F122" s="43">
        <f>D122</f>
        <v>303200</v>
      </c>
      <c r="G122" s="45">
        <f>F122</f>
        <v>303200</v>
      </c>
    </row>
    <row r="123" spans="1:7" s="5" customFormat="1" ht="18.75" customHeight="1" thickBot="1">
      <c r="A123" s="46"/>
      <c r="B123" s="113" t="s">
        <v>81</v>
      </c>
      <c r="C123" s="113"/>
      <c r="D123" s="47">
        <f>D117+D118</f>
        <v>38589300</v>
      </c>
      <c r="E123" s="47">
        <f>E117+E118</f>
        <v>0</v>
      </c>
      <c r="F123" s="47">
        <f>F117+F118</f>
        <v>38589300</v>
      </c>
      <c r="G123" s="48">
        <f>G117+G118</f>
        <v>38589300</v>
      </c>
    </row>
    <row r="125" ht="44.25" customHeight="1"/>
    <row r="126" spans="2:5" ht="16.5">
      <c r="B126" s="112" t="s">
        <v>141</v>
      </c>
      <c r="C126" s="112"/>
      <c r="D126" s="111"/>
      <c r="E126" s="111" t="s">
        <v>75</v>
      </c>
    </row>
    <row r="127" spans="2:7" ht="15.75" customHeight="1">
      <c r="B127" s="112" t="s">
        <v>140</v>
      </c>
      <c r="C127" s="112"/>
      <c r="F127" s="111" t="s">
        <v>90</v>
      </c>
      <c r="G127" s="111"/>
    </row>
    <row r="130" spans="2:7" ht="36.75" customHeight="1">
      <c r="B130" s="116"/>
      <c r="C130" s="116"/>
      <c r="D130" s="27"/>
      <c r="E130" s="27"/>
      <c r="F130" s="27"/>
      <c r="G130" s="28"/>
    </row>
  </sheetData>
  <mergeCells count="99">
    <mergeCell ref="A31:A40"/>
    <mergeCell ref="A41:A49"/>
    <mergeCell ref="B130:C130"/>
    <mergeCell ref="B94:C94"/>
    <mergeCell ref="B97:C97"/>
    <mergeCell ref="B99:C99"/>
    <mergeCell ref="B115:C115"/>
    <mergeCell ref="B118:C118"/>
    <mergeCell ref="B117:C117"/>
    <mergeCell ref="B96:C96"/>
    <mergeCell ref="B102:C102"/>
    <mergeCell ref="B100:C100"/>
    <mergeCell ref="B98:C98"/>
    <mergeCell ref="B88:C88"/>
    <mergeCell ref="B92:C92"/>
    <mergeCell ref="B90:C90"/>
    <mergeCell ref="B112:C112"/>
    <mergeCell ref="F127:G127"/>
    <mergeCell ref="D126:E126"/>
    <mergeCell ref="B126:C126"/>
    <mergeCell ref="B121:C121"/>
    <mergeCell ref="B123:C123"/>
    <mergeCell ref="B127:C127"/>
    <mergeCell ref="B26:C26"/>
    <mergeCell ref="B119:C119"/>
    <mergeCell ref="B70:C70"/>
    <mergeCell ref="B76:C76"/>
    <mergeCell ref="B71:C71"/>
    <mergeCell ref="B75:C75"/>
    <mergeCell ref="B73:C73"/>
    <mergeCell ref="B107:C107"/>
    <mergeCell ref="B111:C111"/>
    <mergeCell ref="B109:C109"/>
    <mergeCell ref="B47:C47"/>
    <mergeCell ref="B48:C48"/>
    <mergeCell ref="B41:C41"/>
    <mergeCell ref="B44:C44"/>
    <mergeCell ref="B45:C45"/>
    <mergeCell ref="B42:C42"/>
    <mergeCell ref="B43:C43"/>
    <mergeCell ref="A5:G5"/>
    <mergeCell ref="B9:C9"/>
    <mergeCell ref="C7:C8"/>
    <mergeCell ref="B16:C16"/>
    <mergeCell ref="B12:C12"/>
    <mergeCell ref="F6:G6"/>
    <mergeCell ref="G7:G8"/>
    <mergeCell ref="E7:E8"/>
    <mergeCell ref="B14:C14"/>
    <mergeCell ref="D7:D8"/>
    <mergeCell ref="B40:C40"/>
    <mergeCell ref="B35:C35"/>
    <mergeCell ref="B29:C29"/>
    <mergeCell ref="B31:C31"/>
    <mergeCell ref="B32:C32"/>
    <mergeCell ref="B33:C33"/>
    <mergeCell ref="B34:C34"/>
    <mergeCell ref="B36:C36"/>
    <mergeCell ref="B38:C38"/>
    <mergeCell ref="B39:C39"/>
    <mergeCell ref="B54:C54"/>
    <mergeCell ref="B13:C13"/>
    <mergeCell ref="F7:F8"/>
    <mergeCell ref="B65:C65"/>
    <mergeCell ref="B51:C51"/>
    <mergeCell ref="B58:C58"/>
    <mergeCell ref="B56:C56"/>
    <mergeCell ref="B57:C57"/>
    <mergeCell ref="B17:C17"/>
    <mergeCell ref="B21:C21"/>
    <mergeCell ref="B46:C46"/>
    <mergeCell ref="B11:C11"/>
    <mergeCell ref="B104:C104"/>
    <mergeCell ref="B106:C106"/>
    <mergeCell ref="B105:C105"/>
    <mergeCell ref="B27:C27"/>
    <mergeCell ref="B69:C69"/>
    <mergeCell ref="B61:C61"/>
    <mergeCell ref="B37:C37"/>
    <mergeCell ref="B53:C53"/>
    <mergeCell ref="B78:C78"/>
    <mergeCell ref="B113:C113"/>
    <mergeCell ref="B80:C80"/>
    <mergeCell ref="B18:C18"/>
    <mergeCell ref="B24:C24"/>
    <mergeCell ref="B23:C23"/>
    <mergeCell ref="B28:C28"/>
    <mergeCell ref="B19:C19"/>
    <mergeCell ref="B49:C49"/>
    <mergeCell ref="B30:C30"/>
    <mergeCell ref="B87:C87"/>
    <mergeCell ref="B81:C81"/>
    <mergeCell ref="B86:C86"/>
    <mergeCell ref="B85:C85"/>
    <mergeCell ref="B83:C83"/>
    <mergeCell ref="B67:C67"/>
    <mergeCell ref="B63:C63"/>
    <mergeCell ref="B66:C66"/>
    <mergeCell ref="B68:C68"/>
  </mergeCells>
  <printOptions/>
  <pageMargins left="0.52" right="0.34" top="0.4" bottom="0.27" header="0.4" footer="0.27"/>
  <pageSetup fitToHeight="4" horizontalDpi="600" verticalDpi="600" orientation="portrait" paperSize="9" scale="80" r:id="rId1"/>
  <rowBreaks count="1" manualBreakCount="1">
    <brk id="1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2012-12-24T13:05:20Z</cp:lastPrinted>
  <dcterms:created xsi:type="dcterms:W3CDTF">1996-10-08T23:32:33Z</dcterms:created>
  <dcterms:modified xsi:type="dcterms:W3CDTF">2013-01-02T13:38:26Z</dcterms:modified>
  <cp:category/>
  <cp:version/>
  <cp:contentType/>
  <cp:contentStatus/>
</cp:coreProperties>
</file>