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 населення зміни" sheetId="1" r:id="rId1"/>
    <sheet name=" інші споживачі зміни" sheetId="2" r:id="rId2"/>
    <sheet name=" бюджет зміни" sheetId="3" r:id="rId3"/>
  </sheets>
  <definedNames>
    <definedName name="_xlnm.Print_Area" localSheetId="2">' бюджет зміни'!$A$1:$J$17</definedName>
  </definedNames>
  <calcPr fullCalcOnLoad="1"/>
</workbook>
</file>

<file path=xl/sharedStrings.xml><?xml version="1.0" encoding="utf-8"?>
<sst xmlns="http://schemas.openxmlformats.org/spreadsheetml/2006/main" count="76" uniqueCount="63">
  <si>
    <t xml:space="preserve">                                                                                             </t>
  </si>
  <si>
    <t>Додаток 1</t>
  </si>
  <si>
    <t>до рішення виконавчого комітету</t>
  </si>
  <si>
    <t>Кіровоградської міської ради</t>
  </si>
  <si>
    <t xml:space="preserve"> </t>
  </si>
  <si>
    <t xml:space="preserve">  Тарифи на послуги з утримання будинків і споруд та прибудинкових територій для населення</t>
  </si>
  <si>
    <t>(грн. за 1 кв.м.)</t>
  </si>
  <si>
    <t>з/п</t>
  </si>
  <si>
    <t>Адреса будинку</t>
  </si>
  <si>
    <t xml:space="preserve"> Прибирання прибудинкової території</t>
  </si>
  <si>
    <t xml:space="preserve"> Прибирання сходових кліток</t>
  </si>
  <si>
    <t xml:space="preserve"> Вивезення побутових відходів</t>
  </si>
  <si>
    <t>Технічне обслуговування ліфтів</t>
  </si>
  <si>
    <t>Енергопостачання для ліфтів</t>
  </si>
  <si>
    <t>Технічне обслуговування внутрішньобудинкових систем</t>
  </si>
  <si>
    <t xml:space="preserve"> Обслуговування димовентиляційних каналів</t>
  </si>
  <si>
    <t xml:space="preserve"> Поточний ремонт</t>
  </si>
  <si>
    <t>Освітлення місць загального користування</t>
  </si>
  <si>
    <t>Дератизація</t>
  </si>
  <si>
    <t>Всього без ПДВ</t>
  </si>
  <si>
    <t>Тариф з ПДВ</t>
  </si>
  <si>
    <t>вул. Велика Перспективна, 32/11</t>
  </si>
  <si>
    <t>вул. Гоголя, 26-б</t>
  </si>
  <si>
    <t>вул. Гоголя, 26-а</t>
  </si>
  <si>
    <t>вул. Дзержинського, 27</t>
  </si>
  <si>
    <t>вул. Нейгауза, 13</t>
  </si>
  <si>
    <t>вул. Преображенська, 10</t>
  </si>
  <si>
    <t>вул. Тимірязєва, 49-а</t>
  </si>
  <si>
    <t>вул. Тимірязєва, 49-б</t>
  </si>
  <si>
    <t>вул. Тимірязєва, 58</t>
  </si>
  <si>
    <t>вул. Тимірязєва, 17-а</t>
  </si>
  <si>
    <t>вул. Шевченка,18-е</t>
  </si>
  <si>
    <t>вул. Шевченка, 8</t>
  </si>
  <si>
    <t>вул. Шевченка, 26</t>
  </si>
  <si>
    <t>просп. Винниченка, 1</t>
  </si>
  <si>
    <t>Продовження додатка 1</t>
  </si>
  <si>
    <t>вул. Арсенія Тарковського,61-в</t>
  </si>
  <si>
    <t>вул. В"ячеслава Чорновола, 21-б</t>
  </si>
  <si>
    <t>вул. Велика Перспективна, 46</t>
  </si>
  <si>
    <t>вул. Велика Перспективна, 62</t>
  </si>
  <si>
    <t>вул. Дворцова, 27/25</t>
  </si>
  <si>
    <t>вул. Дворцова, 29</t>
  </si>
  <si>
    <t>вул. Дворцова, 31</t>
  </si>
  <si>
    <t>вул. Калініна, 39/4</t>
  </si>
  <si>
    <t>Начальник управління економіки</t>
  </si>
  <si>
    <t xml:space="preserve"> О.Осауленко</t>
  </si>
  <si>
    <t>Додаток 2</t>
  </si>
  <si>
    <t>Тарифи на послуги з утримання будинків і споруд та прибудинкових територій</t>
  </si>
  <si>
    <t>( грн. за 1 кв.м)</t>
  </si>
  <si>
    <t>Прибирання прибудинкової території</t>
  </si>
  <si>
    <t>Технічне обслуговування внутрішньобудинкових мереж</t>
  </si>
  <si>
    <t>Поточний ремонт покрівлі</t>
  </si>
  <si>
    <t>Дератизація підвалів</t>
  </si>
  <si>
    <t>Фарбування газопроводу</t>
  </si>
  <si>
    <t>Всього вартість</t>
  </si>
  <si>
    <t>вул. Велика Перспективна, 60</t>
  </si>
  <si>
    <t>вул. Калініна, 32, к.1</t>
  </si>
  <si>
    <t>для бюджетних установ в житлових будинках</t>
  </si>
  <si>
    <t>Тариф (в т.ч. ПДВ)</t>
  </si>
  <si>
    <t xml:space="preserve">"23 " січня  </t>
  </si>
  <si>
    <t>2013 року</t>
  </si>
  <si>
    <t>№ 28</t>
  </si>
  <si>
    <t>" 23 " січня  2013 року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</si>
</sst>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2">
    <font>
      <sz val="10"/>
      <name val="Arial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88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92" fontId="1" fillId="0" borderId="1" xfId="0" applyNumberFormat="1" applyFont="1" applyFill="1" applyBorder="1" applyAlignment="1">
      <alignment/>
    </xf>
    <xf numFmtId="188" fontId="1" fillId="0" borderId="2" xfId="0" applyNumberFormat="1" applyFont="1" applyFill="1" applyBorder="1" applyAlignment="1">
      <alignment/>
    </xf>
    <xf numFmtId="0" fontId="1" fillId="0" borderId="0" xfId="0" applyFont="1" applyAlignment="1">
      <alignment textRotation="90" wrapText="1"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textRotation="90" wrapText="1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view="pageBreakPreview" zoomScale="75" zoomScaleNormal="75" zoomScaleSheetLayoutView="75" workbookViewId="0" topLeftCell="C1">
      <selection activeCell="K6" sqref="K6"/>
    </sheetView>
  </sheetViews>
  <sheetFormatPr defaultColWidth="9.140625" defaultRowHeight="12.75"/>
  <cols>
    <col min="1" max="1" width="9.7109375" style="2" customWidth="1"/>
    <col min="2" max="2" width="40.421875" style="1" customWidth="1"/>
    <col min="3" max="3" width="12.140625" style="1" customWidth="1"/>
    <col min="4" max="4" width="13.140625" style="1" customWidth="1"/>
    <col min="5" max="5" width="13.28125" style="1" customWidth="1"/>
    <col min="6" max="6" width="12.57421875" style="1" customWidth="1"/>
    <col min="7" max="7" width="12.421875" style="1" customWidth="1"/>
    <col min="8" max="8" width="14.00390625" style="1" customWidth="1"/>
    <col min="9" max="9" width="13.140625" style="1" customWidth="1"/>
    <col min="10" max="10" width="11.7109375" style="1" customWidth="1"/>
    <col min="11" max="11" width="12.28125" style="1" customWidth="1"/>
    <col min="12" max="12" width="11.28125" style="1" customWidth="1"/>
    <col min="13" max="13" width="12.140625" style="1" customWidth="1"/>
    <col min="14" max="14" width="12.00390625" style="1" customWidth="1"/>
    <col min="15" max="16384" width="9.140625" style="1" customWidth="1"/>
  </cols>
  <sheetData>
    <row r="1" ht="18.75">
      <c r="B1" s="1" t="s">
        <v>0</v>
      </c>
    </row>
    <row r="2" ht="18.75">
      <c r="K2" s="1" t="s">
        <v>1</v>
      </c>
    </row>
    <row r="3" ht="18.75">
      <c r="K3" s="1" t="s">
        <v>2</v>
      </c>
    </row>
    <row r="4" ht="18.75">
      <c r="K4" s="1" t="s">
        <v>3</v>
      </c>
    </row>
    <row r="5" spans="11:13" ht="18.75">
      <c r="K5" s="1" t="s">
        <v>59</v>
      </c>
      <c r="M5" s="1" t="s">
        <v>60</v>
      </c>
    </row>
    <row r="6" ht="18.75">
      <c r="K6" s="1" t="s">
        <v>61</v>
      </c>
    </row>
    <row r="7" ht="18.75">
      <c r="H7" s="1" t="s">
        <v>4</v>
      </c>
    </row>
    <row r="8" ht="18.75">
      <c r="C8" s="1" t="s">
        <v>5</v>
      </c>
    </row>
    <row r="10" ht="18.75">
      <c r="L10" s="1" t="s">
        <v>6</v>
      </c>
    </row>
    <row r="11" spans="1:14" ht="158.25" customHeight="1">
      <c r="A11" s="3" t="s">
        <v>7</v>
      </c>
      <c r="B11" s="3" t="s">
        <v>8</v>
      </c>
      <c r="C11" s="4" t="s">
        <v>9</v>
      </c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19</v>
      </c>
      <c r="N11" s="4" t="s">
        <v>20</v>
      </c>
    </row>
    <row r="12" spans="12:14" ht="0.75" customHeight="1" hidden="1">
      <c r="L12" s="1" t="s">
        <v>35</v>
      </c>
      <c r="N12" s="6"/>
    </row>
    <row r="13" spans="1:29" s="7" customFormat="1" ht="18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</row>
    <row r="14" spans="1:29" s="10" customFormat="1" ht="18.75">
      <c r="A14" s="7">
        <v>6</v>
      </c>
      <c r="B14" s="10" t="s">
        <v>36</v>
      </c>
      <c r="C14" s="10">
        <v>0.12416</v>
      </c>
      <c r="E14" s="10">
        <v>0.03684</v>
      </c>
      <c r="I14" s="10">
        <v>0.01539</v>
      </c>
      <c r="J14" s="10">
        <v>0.18316</v>
      </c>
      <c r="M14" s="10">
        <f>C14+E14+I14+J14</f>
        <v>0.35955</v>
      </c>
      <c r="N14" s="11">
        <f>M14*1.2</f>
        <v>0.43145999999999995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1:29" s="10" customFormat="1" ht="18.75">
      <c r="A15" s="7">
        <v>22</v>
      </c>
      <c r="B15" s="10" t="s">
        <v>37</v>
      </c>
      <c r="E15" s="10">
        <v>0.18461</v>
      </c>
      <c r="H15" s="10">
        <v>0.5009</v>
      </c>
      <c r="J15" s="10">
        <v>0.41597</v>
      </c>
      <c r="K15" s="10">
        <v>0.1101</v>
      </c>
      <c r="M15" s="10">
        <f>E15+H15+J15+K15</f>
        <v>1.21158</v>
      </c>
      <c r="N15" s="11">
        <f>M15*1.2</f>
        <v>1.453896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</row>
    <row r="16" spans="1:29" s="10" customFormat="1" ht="18.75">
      <c r="A16" s="7">
        <v>37</v>
      </c>
      <c r="B16" s="10" t="s">
        <v>21</v>
      </c>
      <c r="C16" s="10">
        <v>0.28624</v>
      </c>
      <c r="E16" s="10">
        <v>0.07221</v>
      </c>
      <c r="H16" s="10">
        <v>0.4264</v>
      </c>
      <c r="I16" s="10">
        <v>0.03577</v>
      </c>
      <c r="J16" s="10">
        <v>0.05639</v>
      </c>
      <c r="K16" s="10">
        <v>0.0577</v>
      </c>
      <c r="L16" s="10">
        <v>0.00135</v>
      </c>
      <c r="M16" s="10">
        <f>C16+E16+H16+I16+J16+K16+L16</f>
        <v>0.93606</v>
      </c>
      <c r="N16" s="11">
        <v>1.1233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</row>
    <row r="17" spans="1:29" s="10" customFormat="1" ht="18.75">
      <c r="A17" s="7">
        <v>38</v>
      </c>
      <c r="B17" s="10" t="s">
        <v>38</v>
      </c>
      <c r="C17" s="10">
        <v>0.17753</v>
      </c>
      <c r="E17" s="10">
        <v>0.12582</v>
      </c>
      <c r="H17" s="10">
        <v>0.4266</v>
      </c>
      <c r="I17" s="10">
        <v>0.05351</v>
      </c>
      <c r="J17" s="10">
        <v>0.06389</v>
      </c>
      <c r="K17" s="10">
        <v>0.1965</v>
      </c>
      <c r="L17" s="10">
        <v>0.01088</v>
      </c>
      <c r="M17" s="10">
        <f>L17+K17+J17+I17+H17+E17+C17</f>
        <v>1.05473</v>
      </c>
      <c r="N17" s="11">
        <v>1.26567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</row>
    <row r="18" spans="1:29" s="10" customFormat="1" ht="18.75">
      <c r="A18" s="7">
        <v>41</v>
      </c>
      <c r="B18" s="10" t="s">
        <v>39</v>
      </c>
      <c r="C18" s="10">
        <v>0.18454</v>
      </c>
      <c r="E18" s="10">
        <v>0.08733</v>
      </c>
      <c r="H18" s="10">
        <v>0.343</v>
      </c>
      <c r="I18" s="10">
        <v>0.04575</v>
      </c>
      <c r="J18" s="10">
        <v>0.13965</v>
      </c>
      <c r="M18" s="10">
        <f>C18+E18+H18+I18+J18</f>
        <v>0.80027</v>
      </c>
      <c r="N18" s="10">
        <v>0.9603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</row>
    <row r="19" spans="1:29" s="10" customFormat="1" ht="18.75">
      <c r="A19" s="7">
        <v>44</v>
      </c>
      <c r="B19" s="10" t="s">
        <v>22</v>
      </c>
      <c r="C19" s="10">
        <v>0.17779</v>
      </c>
      <c r="E19" s="10">
        <v>0.33736</v>
      </c>
      <c r="I19" s="10">
        <v>0.04796</v>
      </c>
      <c r="J19" s="10">
        <v>0.11593</v>
      </c>
      <c r="K19" s="14">
        <v>0.2203</v>
      </c>
      <c r="L19" s="10">
        <v>0.00545</v>
      </c>
      <c r="M19" s="10">
        <f>L19+K19+J19+I19+E19+C19</f>
        <v>0.90479</v>
      </c>
      <c r="N19" s="10">
        <v>1.0857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</row>
    <row r="20" spans="1:29" s="10" customFormat="1" ht="18.75">
      <c r="A20" s="7">
        <v>45</v>
      </c>
      <c r="B20" s="10" t="s">
        <v>23</v>
      </c>
      <c r="C20" s="10">
        <v>0.75295</v>
      </c>
      <c r="E20" s="10">
        <v>0.16728</v>
      </c>
      <c r="I20" s="10">
        <v>0.05266</v>
      </c>
      <c r="J20" s="10" t="s">
        <v>4</v>
      </c>
      <c r="M20" s="10">
        <f>C20+E20+I20</f>
        <v>0.97289</v>
      </c>
      <c r="N20" s="15">
        <f>M20*1.2</f>
        <v>1.167468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3"/>
    </row>
    <row r="21" spans="1:29" s="10" customFormat="1" ht="18.75">
      <c r="A21" s="7">
        <v>82</v>
      </c>
      <c r="B21" s="10" t="s">
        <v>40</v>
      </c>
      <c r="C21" s="10">
        <v>0.40905</v>
      </c>
      <c r="E21" s="10">
        <v>0.12538</v>
      </c>
      <c r="H21" s="10">
        <v>0.5956</v>
      </c>
      <c r="I21" s="10">
        <v>0.0383</v>
      </c>
      <c r="J21" s="10">
        <v>0.09386</v>
      </c>
      <c r="K21" s="14">
        <v>0.1049</v>
      </c>
      <c r="L21" s="10">
        <v>0.00914</v>
      </c>
      <c r="M21" s="14">
        <f>L21+K21+J21+I21+H21+E21+C21</f>
        <v>1.37623</v>
      </c>
      <c r="N21" s="11">
        <v>1.6515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</row>
    <row r="22" spans="1:29" s="10" customFormat="1" ht="18.75">
      <c r="A22" s="7">
        <v>83</v>
      </c>
      <c r="B22" s="10" t="s">
        <v>41</v>
      </c>
      <c r="C22" s="10">
        <v>0.35417</v>
      </c>
      <c r="E22" s="10">
        <v>0.08795</v>
      </c>
      <c r="H22" s="10">
        <v>0.3016</v>
      </c>
      <c r="I22" s="10">
        <v>0.01756</v>
      </c>
      <c r="J22" s="10">
        <v>0.08919</v>
      </c>
      <c r="K22" s="14">
        <v>0.2334</v>
      </c>
      <c r="M22" s="10">
        <f>K22+J22+I22+H22+E22+C22</f>
        <v>1.0838700000000001</v>
      </c>
      <c r="N22" s="11">
        <f aca="true" t="shared" si="0" ref="N22:N31">M22*1.2</f>
        <v>1.3006440000000001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3"/>
    </row>
    <row r="23" spans="1:29" s="10" customFormat="1" ht="18.75">
      <c r="A23" s="7">
        <v>84</v>
      </c>
      <c r="B23" s="10" t="s">
        <v>42</v>
      </c>
      <c r="C23" s="10">
        <v>0.48771</v>
      </c>
      <c r="E23" s="10">
        <v>0.08096</v>
      </c>
      <c r="H23" s="11">
        <v>0.141</v>
      </c>
      <c r="I23" s="10">
        <v>0.01338</v>
      </c>
      <c r="J23" s="10">
        <v>0.08211</v>
      </c>
      <c r="K23" s="14">
        <v>0.112</v>
      </c>
      <c r="M23" s="14">
        <f>K23+J23+I23+H23+E23+C23</f>
        <v>0.91716</v>
      </c>
      <c r="N23" s="11">
        <f t="shared" si="0"/>
        <v>1.100592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3"/>
    </row>
    <row r="24" spans="1:29" s="10" customFormat="1" ht="18.75">
      <c r="A24" s="7">
        <v>104</v>
      </c>
      <c r="B24" s="10" t="s">
        <v>24</v>
      </c>
      <c r="C24" s="10">
        <v>0.12415</v>
      </c>
      <c r="D24" s="10">
        <v>0.0753</v>
      </c>
      <c r="E24" s="10">
        <v>0.14525</v>
      </c>
      <c r="H24" s="10">
        <v>0.5585</v>
      </c>
      <c r="I24" s="10">
        <v>0.07125</v>
      </c>
      <c r="J24" s="10">
        <v>0.18122</v>
      </c>
      <c r="K24" s="14">
        <v>0.1864</v>
      </c>
      <c r="L24" s="10">
        <v>0.00756</v>
      </c>
      <c r="M24" s="14">
        <f>L24+K24+J24+I24+H24+E24+D24+C24</f>
        <v>1.3496299999999997</v>
      </c>
      <c r="N24" s="11">
        <f t="shared" si="0"/>
        <v>1.6195559999999996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/>
    </row>
    <row r="25" spans="1:29" s="10" customFormat="1" ht="18.75">
      <c r="A25" s="7">
        <v>134</v>
      </c>
      <c r="B25" s="10" t="s">
        <v>43</v>
      </c>
      <c r="C25" s="10">
        <v>0.19849</v>
      </c>
      <c r="D25" s="10">
        <v>0.1567</v>
      </c>
      <c r="E25" s="10">
        <v>0.13993</v>
      </c>
      <c r="F25" s="10">
        <v>0.227</v>
      </c>
      <c r="G25" s="10">
        <v>0.06477</v>
      </c>
      <c r="H25" s="10">
        <v>0.4873</v>
      </c>
      <c r="I25" s="10">
        <v>0.01867</v>
      </c>
      <c r="J25" s="10">
        <v>0.03346</v>
      </c>
      <c r="K25" s="14">
        <v>0.1008</v>
      </c>
      <c r="L25" s="10">
        <v>0.00457</v>
      </c>
      <c r="M25" s="14">
        <f>C25+D25+E25+F25+G25+H25+I25+J25+K25+L25</f>
        <v>1.43169</v>
      </c>
      <c r="N25" s="11">
        <f t="shared" si="0"/>
        <v>1.7180279999999999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/>
    </row>
    <row r="26" spans="1:29" s="10" customFormat="1" ht="18.75">
      <c r="A26" s="7">
        <v>139</v>
      </c>
      <c r="B26" s="10" t="s">
        <v>25</v>
      </c>
      <c r="C26" s="10">
        <v>0.64321</v>
      </c>
      <c r="E26" s="10">
        <v>0.17822</v>
      </c>
      <c r="I26" s="10">
        <v>0.05783</v>
      </c>
      <c r="J26" s="10">
        <v>0.18229</v>
      </c>
      <c r="K26" s="10" t="s">
        <v>4</v>
      </c>
      <c r="M26" s="10">
        <f>J26+I26+E26+C26</f>
        <v>1.06155</v>
      </c>
      <c r="N26" s="11">
        <f t="shared" si="0"/>
        <v>1.27386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</row>
    <row r="27" spans="1:29" s="10" customFormat="1" ht="18.75">
      <c r="A27" s="7">
        <v>166</v>
      </c>
      <c r="B27" s="10" t="s">
        <v>26</v>
      </c>
      <c r="C27" s="10">
        <v>0.16491</v>
      </c>
      <c r="D27" s="10">
        <v>0.1581</v>
      </c>
      <c r="E27" s="10">
        <v>0.11377</v>
      </c>
      <c r="F27" s="10">
        <v>0.25714</v>
      </c>
      <c r="G27" s="10">
        <v>0.07337</v>
      </c>
      <c r="H27" s="10">
        <v>0.5307</v>
      </c>
      <c r="I27" s="10">
        <v>0.02161</v>
      </c>
      <c r="J27" s="10">
        <v>0.13453</v>
      </c>
      <c r="K27" s="14">
        <v>0.0975</v>
      </c>
      <c r="L27" s="10">
        <v>0.00573</v>
      </c>
      <c r="M27" s="10">
        <f>L27+K27+J27+I27+H27+G27+F27+E27+D27+C27</f>
        <v>1.55736</v>
      </c>
      <c r="N27" s="11">
        <f t="shared" si="0"/>
        <v>1.868832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3"/>
    </row>
    <row r="28" spans="1:29" s="10" customFormat="1" ht="18.75">
      <c r="A28" s="7">
        <v>186</v>
      </c>
      <c r="B28" s="10" t="s">
        <v>27</v>
      </c>
      <c r="C28" s="10">
        <v>0.22164</v>
      </c>
      <c r="E28" s="10">
        <v>0.07935</v>
      </c>
      <c r="I28" s="10">
        <v>0.03211</v>
      </c>
      <c r="J28" s="10">
        <v>0.22257</v>
      </c>
      <c r="M28" s="10">
        <f>J28+I28+E28+C28</f>
        <v>0.5556700000000001</v>
      </c>
      <c r="N28" s="11">
        <f t="shared" si="0"/>
        <v>0.6668040000000001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</row>
    <row r="29" spans="1:29" s="10" customFormat="1" ht="18.75">
      <c r="A29" s="7">
        <v>187</v>
      </c>
      <c r="B29" s="10" t="s">
        <v>28</v>
      </c>
      <c r="C29" s="10">
        <v>0.20331</v>
      </c>
      <c r="E29" s="10">
        <v>0.16842</v>
      </c>
      <c r="I29" s="10">
        <v>0.03976</v>
      </c>
      <c r="M29" s="10">
        <f>I29+E29+C29</f>
        <v>0.41148999999999997</v>
      </c>
      <c r="N29" s="11">
        <f t="shared" si="0"/>
        <v>0.49378799999999995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3"/>
    </row>
    <row r="30" spans="1:29" s="10" customFormat="1" ht="18.75">
      <c r="A30" s="7">
        <v>198</v>
      </c>
      <c r="B30" s="10" t="s">
        <v>29</v>
      </c>
      <c r="C30" s="10">
        <v>0.54804</v>
      </c>
      <c r="E30" s="10">
        <v>0.05834</v>
      </c>
      <c r="H30" s="10">
        <v>0.5173</v>
      </c>
      <c r="I30" s="10">
        <v>0.05509</v>
      </c>
      <c r="J30" s="10">
        <v>0.13833</v>
      </c>
      <c r="K30" s="14">
        <v>0.0833</v>
      </c>
      <c r="L30" s="10">
        <v>0.00825</v>
      </c>
      <c r="M30" s="14">
        <f>L30+K30+J30+I30+H30+E30+C30</f>
        <v>1.4086500000000002</v>
      </c>
      <c r="N30" s="11">
        <f t="shared" si="0"/>
        <v>1.6903800000000002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3"/>
    </row>
    <row r="31" spans="1:29" s="10" customFormat="1" ht="18.75">
      <c r="A31" s="7">
        <v>207</v>
      </c>
      <c r="B31" s="10" t="s">
        <v>30</v>
      </c>
      <c r="C31" s="10">
        <v>0.14781</v>
      </c>
      <c r="E31" s="10">
        <v>0.13641</v>
      </c>
      <c r="H31" s="10">
        <v>0.5407</v>
      </c>
      <c r="I31" s="10">
        <v>0.06565</v>
      </c>
      <c r="J31" s="14">
        <v>0.1394</v>
      </c>
      <c r="L31" s="10">
        <v>0.01549</v>
      </c>
      <c r="M31" s="14">
        <f>L31+J31+I31+H31+E31+C31</f>
        <v>1.0454599999999998</v>
      </c>
      <c r="N31" s="11">
        <f t="shared" si="0"/>
        <v>1.2545519999999997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3"/>
    </row>
    <row r="32" spans="1:29" s="10" customFormat="1" ht="18.75">
      <c r="A32" s="7">
        <v>216</v>
      </c>
      <c r="B32" s="10" t="s">
        <v>31</v>
      </c>
      <c r="E32" s="10">
        <v>0.22338</v>
      </c>
      <c r="M32" s="10">
        <v>0.22338</v>
      </c>
      <c r="N32" s="11">
        <f>M32*1.2</f>
        <v>0.26805599999999996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/>
    </row>
    <row r="33" spans="1:29" s="10" customFormat="1" ht="18.75">
      <c r="A33" s="7">
        <v>220</v>
      </c>
      <c r="B33" s="10" t="s">
        <v>32</v>
      </c>
      <c r="C33" s="10">
        <v>0.13357</v>
      </c>
      <c r="E33" s="10">
        <v>0.12296</v>
      </c>
      <c r="J33" s="14">
        <v>0.0689</v>
      </c>
      <c r="K33" s="14">
        <v>0.2299</v>
      </c>
      <c r="M33" s="14">
        <f>K33+J33+E33+C33</f>
        <v>0.55533</v>
      </c>
      <c r="N33" s="11">
        <f>M33*1.2</f>
        <v>0.666396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</row>
    <row r="34" spans="1:29" s="10" customFormat="1" ht="18.75">
      <c r="A34" s="7">
        <v>221</v>
      </c>
      <c r="B34" s="10" t="s">
        <v>33</v>
      </c>
      <c r="C34" s="10">
        <v>0.34272</v>
      </c>
      <c r="E34" s="10">
        <v>0.05291</v>
      </c>
      <c r="H34" s="10">
        <v>0.5334</v>
      </c>
      <c r="I34" s="10">
        <v>0.04363</v>
      </c>
      <c r="J34" s="10">
        <v>0.18696</v>
      </c>
      <c r="K34" s="14">
        <v>0.114</v>
      </c>
      <c r="L34" s="14">
        <v>0.0013</v>
      </c>
      <c r="M34" s="14">
        <f>L34+K34+J34+I34+H34+E34+C34</f>
        <v>1.2749199999999998</v>
      </c>
      <c r="N34" s="11">
        <f>M34*1.2</f>
        <v>1.5299039999999997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3"/>
    </row>
    <row r="35" spans="1:29" s="10" customFormat="1" ht="18.75">
      <c r="A35" s="7">
        <v>223</v>
      </c>
      <c r="B35" s="10" t="s">
        <v>34</v>
      </c>
      <c r="C35" s="10">
        <v>0.24253</v>
      </c>
      <c r="D35" s="10">
        <v>0.1652</v>
      </c>
      <c r="E35" s="10">
        <v>0.14412</v>
      </c>
      <c r="F35" s="10">
        <v>0.23885</v>
      </c>
      <c r="G35" s="10">
        <v>0.05868</v>
      </c>
      <c r="H35" s="10">
        <v>0.594</v>
      </c>
      <c r="I35" s="10">
        <v>0.02648</v>
      </c>
      <c r="J35" s="10">
        <v>0.13046</v>
      </c>
      <c r="K35" s="10">
        <v>0.1181</v>
      </c>
      <c r="L35" s="10">
        <v>0.0044</v>
      </c>
      <c r="M35" s="10">
        <f>L35+K35+J35+I35+H35+G35+F35+E35+D35+C35</f>
        <v>1.72282</v>
      </c>
      <c r="N35" s="11">
        <f>M35*1.2</f>
        <v>2.067384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3"/>
    </row>
    <row r="36" spans="15:28" ht="18.75"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2:28" ht="18.75">
      <c r="B37" s="1" t="s">
        <v>44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2:28" ht="18.75">
      <c r="B38" s="1" t="s">
        <v>3</v>
      </c>
      <c r="J38" s="1" t="s">
        <v>4</v>
      </c>
      <c r="K38" s="1" t="s">
        <v>45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3:28" ht="18.75">
      <c r="C39" s="1" t="s">
        <v>4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5:28" ht="18.75"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</sheetData>
  <printOptions/>
  <pageMargins left="0.75" right="0.51" top="0.4" bottom="0.55" header="0.43" footer="0.5"/>
  <pageSetup horizontalDpi="600" verticalDpi="600" orientation="landscape" paperSize="9" scale="63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75" zoomScaleNormal="75" zoomScaleSheetLayoutView="75" workbookViewId="0" topLeftCell="A1">
      <selection activeCell="J10" sqref="J10"/>
    </sheetView>
  </sheetViews>
  <sheetFormatPr defaultColWidth="9.140625" defaultRowHeight="12.75"/>
  <cols>
    <col min="1" max="1" width="9.140625" style="2" customWidth="1"/>
    <col min="2" max="2" width="38.8515625" style="1" customWidth="1"/>
    <col min="3" max="3" width="14.00390625" style="1" customWidth="1"/>
    <col min="4" max="4" width="14.8515625" style="1" customWidth="1"/>
    <col min="5" max="5" width="13.57421875" style="1" customWidth="1"/>
    <col min="6" max="6" width="12.7109375" style="1" customWidth="1"/>
    <col min="7" max="7" width="13.28125" style="1" customWidth="1"/>
    <col min="8" max="8" width="12.57421875" style="1" customWidth="1"/>
    <col min="9" max="9" width="12.8515625" style="1" customWidth="1"/>
    <col min="10" max="16384" width="9.140625" style="1" customWidth="1"/>
  </cols>
  <sheetData>
    <row r="1" ht="18.75">
      <c r="G1" s="1" t="s">
        <v>46</v>
      </c>
    </row>
    <row r="2" ht="18.75">
      <c r="G2" s="1" t="s">
        <v>2</v>
      </c>
    </row>
    <row r="3" ht="18.75">
      <c r="G3" s="1" t="s">
        <v>3</v>
      </c>
    </row>
    <row r="4" ht="18.75">
      <c r="G4" s="1" t="s">
        <v>62</v>
      </c>
    </row>
    <row r="5" ht="18.75">
      <c r="G5" s="1" t="s">
        <v>61</v>
      </c>
    </row>
    <row r="7" ht="18.75">
      <c r="C7" s="1" t="s">
        <v>47</v>
      </c>
    </row>
    <row r="8" ht="18.75">
      <c r="C8" s="1" t="s">
        <v>57</v>
      </c>
    </row>
    <row r="9" ht="18.75">
      <c r="H9" s="1" t="s">
        <v>48</v>
      </c>
    </row>
    <row r="10" spans="1:10" s="16" customFormat="1" ht="179.25" customHeight="1">
      <c r="A10" s="18" t="s">
        <v>7</v>
      </c>
      <c r="B10" s="18" t="s">
        <v>8</v>
      </c>
      <c r="C10" s="4" t="s">
        <v>49</v>
      </c>
      <c r="D10" s="4" t="s">
        <v>50</v>
      </c>
      <c r="E10" s="4" t="s">
        <v>51</v>
      </c>
      <c r="F10" s="4" t="s">
        <v>52</v>
      </c>
      <c r="G10" s="4" t="s">
        <v>53</v>
      </c>
      <c r="H10" s="4" t="s">
        <v>54</v>
      </c>
      <c r="I10" s="4" t="s">
        <v>58</v>
      </c>
      <c r="J10" s="20"/>
    </row>
    <row r="11" spans="1:10" s="2" customFormat="1" ht="18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21"/>
    </row>
    <row r="12" spans="1:10" s="17" customFormat="1" ht="18.75">
      <c r="A12" s="7">
        <v>1</v>
      </c>
      <c r="B12" s="10" t="s">
        <v>55</v>
      </c>
      <c r="C12" s="10">
        <v>0.19234</v>
      </c>
      <c r="D12" s="10">
        <v>0.4845</v>
      </c>
      <c r="E12" s="10">
        <v>0.27197</v>
      </c>
      <c r="F12" s="10"/>
      <c r="G12" s="10">
        <v>0.01523</v>
      </c>
      <c r="H12" s="10">
        <v>0.96404</v>
      </c>
      <c r="I12" s="11">
        <f>H12*1.2</f>
        <v>1.1568479999999999</v>
      </c>
      <c r="J12" s="12"/>
    </row>
    <row r="13" spans="1:10" s="17" customFormat="1" ht="18.75">
      <c r="A13" s="7">
        <v>2</v>
      </c>
      <c r="B13" s="10" t="s">
        <v>56</v>
      </c>
      <c r="C13" s="10">
        <v>0.26521</v>
      </c>
      <c r="D13" s="10">
        <v>0.4878</v>
      </c>
      <c r="E13" s="14">
        <v>0.0629</v>
      </c>
      <c r="F13" s="10"/>
      <c r="G13" s="10">
        <v>0.00477</v>
      </c>
      <c r="H13" s="10">
        <v>0.82068</v>
      </c>
      <c r="I13" s="11">
        <f>H13*1.2</f>
        <v>0.9848159999999999</v>
      </c>
      <c r="J13" s="12"/>
    </row>
    <row r="14" ht="18.75">
      <c r="J14" s="5"/>
    </row>
    <row r="15" ht="18.75">
      <c r="J15" s="5"/>
    </row>
    <row r="16" ht="18.75">
      <c r="B16" s="1" t="s">
        <v>44</v>
      </c>
    </row>
    <row r="17" spans="2:7" ht="18.75">
      <c r="B17" s="1" t="s">
        <v>3</v>
      </c>
      <c r="G17" s="1" t="s">
        <v>45</v>
      </c>
    </row>
  </sheetData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2012-12-11T08:48:58Z</cp:lastPrinted>
  <dcterms:created xsi:type="dcterms:W3CDTF">1996-10-08T23:32:33Z</dcterms:created>
  <dcterms:modified xsi:type="dcterms:W3CDTF">2013-01-25T11:06:41Z</dcterms:modified>
  <cp:category/>
  <cp:version/>
  <cp:contentType/>
  <cp:contentStatus/>
</cp:coreProperties>
</file>