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іровоград (Інвестпроекти)" sheetId="1" r:id="rId1"/>
  </sheets>
  <externalReferences>
    <externalReference r:id="rId4"/>
  </externalReferences>
  <definedNames>
    <definedName name="_xlfn.SUMIFS" hidden="1">#NAME?</definedName>
    <definedName name="_xlnm._FilterDatabase" localSheetId="0" hidden="1">'Кіровоград (Інвестпроекти)'!$A$14:$Y$244</definedName>
    <definedName name="Всього">#REF!</definedName>
    <definedName name="_xlnm.Print_Titles" localSheetId="0">'Кіровоград (Інвестпроекти)'!$14:$14</definedName>
    <definedName name="_xlnm.Print_Area" localSheetId="0">'Кіровоград (Інвестпроекти)'!$A$1:$V$256</definedName>
  </definedNames>
  <calcPr fullCalcOnLoad="1"/>
</workbook>
</file>

<file path=xl/sharedStrings.xml><?xml version="1.0" encoding="utf-8"?>
<sst xmlns="http://schemas.openxmlformats.org/spreadsheetml/2006/main" count="534" uniqueCount="76">
  <si>
    <t>№ 
з/п</t>
  </si>
  <si>
    <t>Населений пункт</t>
  </si>
  <si>
    <t xml:space="preserve">Назва об'єкта </t>
  </si>
  <si>
    <t>Термін реалізації проекту</t>
  </si>
  <si>
    <t>Загальна вартість, тис.грн.</t>
  </si>
  <si>
    <t>Потреба на 2011-2015 роки, тис.грн.</t>
  </si>
  <si>
    <t>МОЗ</t>
  </si>
  <si>
    <t>Всього</t>
  </si>
  <si>
    <t>Промисловість</t>
  </si>
  <si>
    <t>Ознаки направленості</t>
  </si>
  <si>
    <t>Стан готовності проектної документації</t>
  </si>
  <si>
    <t>Обсяги фінансування за роками, тис. грн.</t>
  </si>
  <si>
    <t>Освоєно станом  на 01.01.10 р.</t>
  </si>
  <si>
    <t>Освоєно станом на 01.10.10 р.</t>
  </si>
  <si>
    <t>дата початку</t>
  </si>
  <si>
    <t>дата закінчення</t>
  </si>
  <si>
    <t>Сума, тис.грн.</t>
  </si>
  <si>
    <t>%</t>
  </si>
  <si>
    <t>Д Б</t>
  </si>
  <si>
    <t>О Б</t>
  </si>
  <si>
    <t>Р Б</t>
  </si>
  <si>
    <t>М Б</t>
  </si>
  <si>
    <t>І І</t>
  </si>
  <si>
    <t>І П</t>
  </si>
  <si>
    <t>Разом</t>
  </si>
  <si>
    <t>Сільська (селищна, міська) рада</t>
  </si>
  <si>
    <t>В К</t>
  </si>
  <si>
    <t>Кіровоградська міська рада</t>
  </si>
  <si>
    <t>м.Кіровоград</t>
  </si>
  <si>
    <t>Технічне переоснащен-ня  ВАТ "Червона зірка" з ціллю створення конкурентноспроможної сільськогосподарської техніки на основі застосування нових технологій</t>
  </si>
  <si>
    <t>Технічне переоснащення  ВАТ "Червона зірка" з ціллю створення конкурентноспроможної сільськогосподарської техніки на основі застосування нових технологій</t>
  </si>
  <si>
    <t>Впровадження нової технології виготовлення відливок на автоматизованому ливарному комплексі ВАТ "Гідросила"</t>
  </si>
  <si>
    <t>Придбання оброблювального центру та електроерозійного вирізного верстату (ТОВ Кіровоградський інструментальний  завод "Лезо"</t>
  </si>
  <si>
    <t>Доданий</t>
  </si>
  <si>
    <t>Харчова промисловість</t>
  </si>
  <si>
    <t>Машинобудування</t>
  </si>
  <si>
    <t xml:space="preserve">Придбання оброблювального центру та електроерозійного вирізного верстату,   ТОВ Кіровоградський інструментальний  завод "Лезо"              </t>
  </si>
  <si>
    <t xml:space="preserve">Впровадження нової технології виготовлення відливок на автоматизованому ливарному комплексі, ПАТ "Гідросила"  </t>
  </si>
  <si>
    <t>Створення сучасного виробництва складних кондитерських виробів, вул. Мурманська, 31-в, 24 робочих місць,ТОВ "ПРОД-ІНВЕСТ"</t>
  </si>
  <si>
    <t>Технічне переоснащення ПАТ "Гідросила"</t>
  </si>
  <si>
    <t>Виробництво інших неметалевих виробів</t>
  </si>
  <si>
    <t>Поліграфічна промисловість</t>
  </si>
  <si>
    <t xml:space="preserve">Разом </t>
  </si>
  <si>
    <t>Будівництво сміттєпереробного заводу потужністю 120,0 тис.тонн на рік, створення 100 робочих місць, ТОВ "Укрекоресурс"</t>
  </si>
  <si>
    <t xml:space="preserve">Кіровоградська міська рада </t>
  </si>
  <si>
    <t>Будівництво сучасного спортивного комплексу на стадіоні "АРЗ", ТДВ М"ясокомбінат "Ятрань"</t>
  </si>
  <si>
    <t>Реконструкція  потужностей під інноваційне виробництво  живого пива, ПАТ "Імперія-С"</t>
  </si>
  <si>
    <t>Будівництво спортивного майданчика зі штучним покриттям на стадіоні "Зірка", ФК "Зірка"</t>
  </si>
  <si>
    <t>Культура</t>
  </si>
  <si>
    <t>Реконструкція будівлі у парку Ковалівському</t>
  </si>
  <si>
    <t>Примітка</t>
  </si>
  <si>
    <t>Технічне переоснащення  ВАТ "Червона зірка" з метою створення конкурентоспроможної сільськогосподарської техніки на основі застосування нових технологій, 290 робочих місць</t>
  </si>
  <si>
    <t>Реалізований</t>
  </si>
  <si>
    <t>Джерела фінансування</t>
  </si>
  <si>
    <t>К Р</t>
  </si>
  <si>
    <t>Разом по місту</t>
  </si>
  <si>
    <t>Будівництво модульної котельні на альтернативному паливі, КП "Трест зеленого господарства"</t>
  </si>
  <si>
    <t>Природоохоронні заходи</t>
  </si>
  <si>
    <t>Спортивні споруди</t>
  </si>
  <si>
    <t>Будівництво пасажирського терміналу, ПАТ МААК "Урга", створення 30 робочих місць</t>
  </si>
  <si>
    <t>Будівництво ангару для забезпечення ТО літаків, ПАТ МААК "Урга", створення 12 робочих місць</t>
  </si>
  <si>
    <t>Впровадження енергозберігаючих технологій</t>
  </si>
  <si>
    <t>до Програми розвитку м.Кіровограда до 2015 року</t>
  </si>
  <si>
    <t>ПЕРЕЛІК
інвестиційних проектів, реалізація яких передбачається у 2011-2015 роках по м. Кіровограду</t>
  </si>
  <si>
    <t>Додаток 2</t>
  </si>
  <si>
    <t>Створення потужностей для виробництва АПМ з похилим блоком з кутом нахилу 26 градусів,                    60 робочих місць, ПрАТ "Гідросила АПМ"</t>
  </si>
  <si>
    <t>Створення потужностей для виробництва регульованих АПМ з похилим блоком з об"ємом                 112 куб.см, 10 робочих місць, ПрАТ "Гідросила АПМ"</t>
  </si>
  <si>
    <t>Будівництво заводу по виробництву фарфорової продукції, потужністю 300 тис. виробів на місяць,                668 робочих місць, вул. Терешкової 227, ТОВ "Кіровоградський фарфоровий завод"</t>
  </si>
  <si>
    <t>Будівництво заводу по переробці насіння сояшника потужністю                 180,0 тис тонн на рік, 200 робочих місць, вул. Мурманська,                  ПАТ "Градолія"</t>
  </si>
  <si>
    <t>Реконструкція цеху по виробництву морозива (лінія по виробництву рожка), вул. Терешкової, 217,                                  5 робочих місць, ПГО АВТ "Фірма "Ласка"</t>
  </si>
  <si>
    <t>Реконструкція виробництва по переробці соняшника (ріпаку) методом екстракції потужністю                   544,0 тис. тонн на рік, 250 робочих місць, ПГ "Креатив"</t>
  </si>
  <si>
    <t>Модернізація дільниці офсетного друку, вул.Декабристів, 29,                     12 робочих місць, ТОВ "Імекс ЛТД"</t>
  </si>
  <si>
    <t>Будівництво підприємства із знешкодження і утилізації промислових токсичних відходів,                  175 робочих місць, Філіал ТОВ "Український центр поводження з відходами"</t>
  </si>
  <si>
    <r>
      <t>Транспорт та зв</t>
    </r>
    <r>
      <rPr>
        <b/>
        <sz val="11"/>
        <rFont val="Arial Cyr"/>
        <family val="0"/>
      </rPr>
      <t>’</t>
    </r>
    <r>
      <rPr>
        <b/>
        <sz val="11"/>
        <rFont val="Arial"/>
        <family val="2"/>
      </rPr>
      <t>язок</t>
    </r>
  </si>
  <si>
    <t>Заступник начальника управління економіки</t>
  </si>
  <si>
    <t xml:space="preserve">                         А. Пузакова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</si>
</sst>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#,##0.000"/>
    <numFmt numFmtId="203" formatCode="#,##0.0000"/>
    <numFmt numFmtId="204" formatCode="#,##0.0"/>
    <numFmt numFmtId="205" formatCode="0.0%"/>
    <numFmt numFmtId="206" formatCode="#,##0.00_р_."/>
    <numFmt numFmtId="207" formatCode="#,##0.0_р_."/>
    <numFmt numFmtId="208" formatCode="0.0;[Red]0.0"/>
    <numFmt numFmtId="209" formatCode="#,##0.0;[Red]#,##0.0"/>
    <numFmt numFmtId="210" formatCode="0.0000"/>
    <numFmt numFmtId="211" formatCode="0.00000"/>
    <numFmt numFmtId="212" formatCode="0.000000"/>
    <numFmt numFmtId="213" formatCode="0.0000000"/>
  </numFmts>
  <fonts count="2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0" fillId="0" borderId="0" xfId="56" applyFont="1">
      <alignment/>
      <protection/>
    </xf>
    <xf numFmtId="204" fontId="0" fillId="0" borderId="10" xfId="56" applyNumberFormat="1" applyFont="1" applyBorder="1" applyAlignment="1">
      <alignment horizontal="center" vertical="center" wrapText="1"/>
      <protection/>
    </xf>
    <xf numFmtId="204" fontId="0" fillId="0" borderId="0" xfId="56" applyNumberFormat="1" applyFont="1">
      <alignment/>
      <protection/>
    </xf>
    <xf numFmtId="0" fontId="0" fillId="0" borderId="10" xfId="56" applyFont="1" applyBorder="1">
      <alignment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0" borderId="0" xfId="56" applyFont="1" applyFill="1">
      <alignment/>
      <protection/>
    </xf>
    <xf numFmtId="204" fontId="25" fillId="0" borderId="10" xfId="56" applyNumberFormat="1" applyFont="1" applyBorder="1" applyAlignment="1">
      <alignment horizontal="center" vertical="center" wrapText="1"/>
      <protection/>
    </xf>
    <xf numFmtId="201" fontId="25" fillId="0" borderId="10" xfId="56" applyNumberFormat="1" applyFont="1" applyBorder="1" applyAlignment="1">
      <alignment horizontal="center" vertical="center" wrapText="1"/>
      <protection/>
    </xf>
    <xf numFmtId="201" fontId="26" fillId="0" borderId="10" xfId="56" applyNumberFormat="1" applyFont="1" applyBorder="1" applyAlignment="1">
      <alignment horizontal="center" vertical="center" wrapText="1"/>
      <protection/>
    </xf>
    <xf numFmtId="201" fontId="25" fillId="0" borderId="10" xfId="56" applyNumberFormat="1" applyFont="1" applyFill="1" applyBorder="1" applyAlignment="1">
      <alignment horizontal="center" vertical="center" wrapText="1"/>
      <protection/>
    </xf>
    <xf numFmtId="201" fontId="26" fillId="0" borderId="10" xfId="56" applyNumberFormat="1" applyFont="1" applyFill="1" applyBorder="1" applyAlignment="1">
      <alignment horizontal="center" vertical="center" wrapText="1"/>
      <protection/>
    </xf>
    <xf numFmtId="0" fontId="25" fillId="24" borderId="10" xfId="56" applyFont="1" applyFill="1" applyBorder="1" applyAlignment="1">
      <alignment horizontal="center" vertical="center" wrapText="1"/>
      <protection/>
    </xf>
    <xf numFmtId="204" fontId="25" fillId="24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204" fontId="25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>
      <alignment/>
      <protection/>
    </xf>
    <xf numFmtId="0" fontId="0" fillId="0" borderId="11" xfId="56" applyFont="1" applyBorder="1">
      <alignment/>
      <protection/>
    </xf>
    <xf numFmtId="204" fontId="0" fillId="0" borderId="10" xfId="56" applyNumberFormat="1" applyFont="1" applyFill="1" applyBorder="1" applyAlignment="1">
      <alignment horizontal="center" vertical="center" wrapText="1"/>
      <protection/>
    </xf>
    <xf numFmtId="0" fontId="25" fillId="4" borderId="10" xfId="56" applyFont="1" applyFill="1" applyBorder="1" applyAlignment="1">
      <alignment horizontal="center" vertical="center" wrapText="1"/>
      <protection/>
    </xf>
    <xf numFmtId="204" fontId="25" fillId="4" borderId="10" xfId="56" applyNumberFormat="1" applyFont="1" applyFill="1" applyBorder="1" applyAlignment="1">
      <alignment horizontal="center" vertical="center" wrapText="1"/>
      <protection/>
    </xf>
    <xf numFmtId="201" fontId="25" fillId="24" borderId="10" xfId="56" applyNumberFormat="1" applyFont="1" applyFill="1" applyBorder="1" applyAlignment="1">
      <alignment horizontal="center" vertical="center" wrapText="1"/>
      <protection/>
    </xf>
    <xf numFmtId="201" fontId="26" fillId="24" borderId="10" xfId="56" applyNumberFormat="1" applyFont="1" applyFill="1" applyBorder="1" applyAlignment="1">
      <alignment horizontal="center" vertical="center" wrapText="1"/>
      <protection/>
    </xf>
    <xf numFmtId="0" fontId="0" fillId="24" borderId="10" xfId="56" applyFont="1" applyFill="1" applyBorder="1">
      <alignment/>
      <protection/>
    </xf>
    <xf numFmtId="201" fontId="25" fillId="4" borderId="10" xfId="56" applyNumberFormat="1" applyFont="1" applyFill="1" applyBorder="1" applyAlignment="1">
      <alignment horizontal="center" vertical="center" wrapText="1"/>
      <protection/>
    </xf>
    <xf numFmtId="201" fontId="26" fillId="4" borderId="10" xfId="56" applyNumberFormat="1" applyFont="1" applyFill="1" applyBorder="1" applyAlignment="1">
      <alignment horizontal="center" vertical="center" wrapText="1"/>
      <protection/>
    </xf>
    <xf numFmtId="0" fontId="0" fillId="4" borderId="10" xfId="56" applyFont="1" applyFill="1" applyBorder="1">
      <alignment/>
      <protection/>
    </xf>
    <xf numFmtId="0" fontId="24" fillId="0" borderId="12" xfId="56" applyFont="1" applyFill="1" applyBorder="1" applyAlignment="1">
      <alignment horizontal="center" vertical="center" wrapText="1"/>
      <protection/>
    </xf>
    <xf numFmtId="0" fontId="0" fillId="0" borderId="13" xfId="56" applyFont="1" applyBorder="1">
      <alignment/>
      <protection/>
    </xf>
    <xf numFmtId="204" fontId="0" fillId="24" borderId="10" xfId="56" applyNumberFormat="1" applyFont="1" applyFill="1" applyBorder="1" applyAlignment="1">
      <alignment horizontal="center" vertical="center" wrapText="1"/>
      <protection/>
    </xf>
    <xf numFmtId="204" fontId="0" fillId="4" borderId="10" xfId="56" applyNumberFormat="1" applyFont="1" applyFill="1" applyBorder="1" applyAlignment="1">
      <alignment horizontal="center" vertical="center" wrapText="1"/>
      <protection/>
    </xf>
    <xf numFmtId="204" fontId="25" fillId="0" borderId="11" xfId="56" applyNumberFormat="1" applyFont="1" applyFill="1" applyBorder="1" applyAlignment="1">
      <alignment horizontal="center" vertical="center" wrapText="1"/>
      <protection/>
    </xf>
    <xf numFmtId="204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25" fillId="24" borderId="11" xfId="56" applyFont="1" applyFill="1" applyBorder="1" applyAlignment="1">
      <alignment horizontal="center" vertical="center" wrapText="1"/>
      <protection/>
    </xf>
    <xf numFmtId="0" fontId="0" fillId="24" borderId="11" xfId="56" applyFont="1" applyFill="1" applyBorder="1" applyAlignment="1">
      <alignment horizontal="center" vertical="top"/>
      <protection/>
    </xf>
    <xf numFmtId="0" fontId="0" fillId="24" borderId="10" xfId="56" applyFont="1" applyFill="1" applyBorder="1" applyAlignment="1">
      <alignment vertical="top"/>
      <protection/>
    </xf>
    <xf numFmtId="0" fontId="0" fillId="0" borderId="0" xfId="56" applyFont="1" applyBorder="1" applyAlignment="1">
      <alignment/>
      <protection/>
    </xf>
    <xf numFmtId="0" fontId="0" fillId="24" borderId="10" xfId="56" applyFont="1" applyFill="1" applyBorder="1" applyAlignment="1">
      <alignment horizontal="center" vertical="top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horizontal="center" vertical="center" wrapText="1"/>
      <protection/>
    </xf>
    <xf numFmtId="204" fontId="25" fillId="25" borderId="10" xfId="56" applyNumberFormat="1" applyFont="1" applyFill="1" applyBorder="1" applyAlignment="1">
      <alignment horizontal="center" vertical="center" wrapText="1"/>
      <protection/>
    </xf>
    <xf numFmtId="204" fontId="24" fillId="25" borderId="10" xfId="56" applyNumberFormat="1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1" xfId="56" applyNumberFormat="1" applyFont="1" applyFill="1" applyBorder="1" applyAlignment="1">
      <alignment horizontal="center" vertical="top" wrapText="1"/>
      <protection/>
    </xf>
    <xf numFmtId="204" fontId="25" fillId="25" borderId="11" xfId="56" applyNumberFormat="1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vertical="center" wrapText="1"/>
      <protection/>
    </xf>
    <xf numFmtId="204" fontId="24" fillId="25" borderId="11" xfId="56" applyNumberFormat="1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horizontal="center" vertical="center" wrapText="1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25" fillId="25" borderId="13" xfId="56" applyFont="1" applyFill="1" applyBorder="1" applyAlignment="1">
      <alignment horizontal="left" vertical="top" wrapText="1"/>
      <protection/>
    </xf>
    <xf numFmtId="0" fontId="25" fillId="25" borderId="10" xfId="56" applyFont="1" applyFill="1" applyBorder="1" applyAlignment="1">
      <alignment horizontal="left" vertical="top" wrapText="1"/>
      <protection/>
    </xf>
    <xf numFmtId="0" fontId="25" fillId="25" borderId="11" xfId="56" applyFont="1" applyFill="1" applyBorder="1" applyAlignment="1">
      <alignment horizontal="left" vertical="top" wrapText="1"/>
      <protection/>
    </xf>
    <xf numFmtId="0" fontId="25" fillId="25" borderId="11" xfId="56" applyNumberFormat="1" applyFont="1" applyFill="1" applyBorder="1" applyAlignment="1">
      <alignment horizontal="left" vertical="top" wrapText="1"/>
      <protection/>
    </xf>
    <xf numFmtId="0" fontId="0" fillId="0" borderId="12" xfId="56" applyFont="1" applyBorder="1">
      <alignment/>
      <protection/>
    </xf>
    <xf numFmtId="0" fontId="25" fillId="25" borderId="13" xfId="56" applyFont="1" applyFill="1" applyBorder="1" applyAlignment="1">
      <alignment vertical="center" wrapText="1"/>
      <protection/>
    </xf>
    <xf numFmtId="204" fontId="0" fillId="25" borderId="10" xfId="56" applyNumberFormat="1" applyFont="1" applyFill="1" applyBorder="1" applyAlignment="1">
      <alignment horizontal="center" vertical="center" wrapText="1"/>
      <protection/>
    </xf>
    <xf numFmtId="0" fontId="0" fillId="25" borderId="12" xfId="56" applyFont="1" applyFill="1" applyBorder="1" applyAlignment="1">
      <alignment horizontal="center"/>
      <protection/>
    </xf>
    <xf numFmtId="0" fontId="0" fillId="25" borderId="0" xfId="56" applyFont="1" applyFill="1">
      <alignment/>
      <protection/>
    </xf>
    <xf numFmtId="3" fontId="24" fillId="25" borderId="12" xfId="56" applyNumberFormat="1" applyFont="1" applyFill="1" applyBorder="1" applyAlignment="1">
      <alignment horizontal="center" vertical="center" wrapText="1"/>
      <protection/>
    </xf>
    <xf numFmtId="0" fontId="25" fillId="25" borderId="0" xfId="56" applyFont="1" applyFill="1">
      <alignment/>
      <protection/>
    </xf>
    <xf numFmtId="204" fontId="25" fillId="25" borderId="0" xfId="56" applyNumberFormat="1" applyFont="1" applyFill="1">
      <alignment/>
      <protection/>
    </xf>
    <xf numFmtId="0" fontId="25" fillId="25" borderId="0" xfId="56" applyFont="1" applyFill="1" applyBorder="1">
      <alignment/>
      <protection/>
    </xf>
    <xf numFmtId="0" fontId="25" fillId="0" borderId="0" xfId="56" applyFont="1" applyFill="1" applyBorder="1">
      <alignment/>
      <protection/>
    </xf>
    <xf numFmtId="204" fontId="25" fillId="25" borderId="10" xfId="56" applyNumberFormat="1" applyFont="1" applyFill="1" applyBorder="1">
      <alignment/>
      <protection/>
    </xf>
    <xf numFmtId="0" fontId="25" fillId="25" borderId="0" xfId="56" applyFont="1" applyFill="1" applyBorder="1" applyAlignment="1">
      <alignment horizontal="left" vertical="top" wrapText="1"/>
      <protection/>
    </xf>
    <xf numFmtId="0" fontId="25" fillId="25" borderId="0" xfId="56" applyFont="1" applyFill="1" applyAlignment="1">
      <alignment horizontal="left" vertical="top"/>
      <protection/>
    </xf>
    <xf numFmtId="0" fontId="25" fillId="25" borderId="0" xfId="56" applyFont="1" applyFill="1" applyBorder="1" applyAlignment="1">
      <alignment horizontal="left" vertical="top"/>
      <protection/>
    </xf>
    <xf numFmtId="0" fontId="25" fillId="25" borderId="0" xfId="56" applyFont="1" applyFill="1" applyAlignment="1">
      <alignment horizontal="center" vertical="center"/>
      <protection/>
    </xf>
    <xf numFmtId="0" fontId="0" fillId="0" borderId="14" xfId="56" applyFont="1" applyFill="1" applyBorder="1">
      <alignment/>
      <protection/>
    </xf>
    <xf numFmtId="0" fontId="25" fillId="25" borderId="14" xfId="56" applyFont="1" applyFill="1" applyBorder="1" applyAlignment="1">
      <alignment horizontal="center" vertical="center" wrapText="1"/>
      <protection/>
    </xf>
    <xf numFmtId="0" fontId="25" fillId="0" borderId="14" xfId="56" applyFont="1" applyFill="1" applyBorder="1" applyAlignment="1">
      <alignment horizontal="center" vertical="center" wrapText="1"/>
      <protection/>
    </xf>
    <xf numFmtId="204" fontId="0" fillId="0" borderId="14" xfId="56" applyNumberFormat="1" applyFont="1" applyFill="1" applyBorder="1">
      <alignment/>
      <protection/>
    </xf>
    <xf numFmtId="0" fontId="25" fillId="0" borderId="15" xfId="56" applyFont="1" applyFill="1" applyBorder="1" applyAlignment="1">
      <alignment horizontal="center" vertical="center" wrapText="1"/>
      <protection/>
    </xf>
    <xf numFmtId="201" fontId="25" fillId="0" borderId="16" xfId="56" applyNumberFormat="1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horizontal="center" vertical="center" wrapText="1"/>
      <protection/>
    </xf>
    <xf numFmtId="204" fontId="25" fillId="0" borderId="16" xfId="56" applyNumberFormat="1" applyFont="1" applyFill="1" applyBorder="1" applyAlignment="1">
      <alignment horizontal="center" vertical="center" wrapText="1"/>
      <protection/>
    </xf>
    <xf numFmtId="204" fontId="25" fillId="25" borderId="13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>
      <alignment/>
      <protection/>
    </xf>
    <xf numFmtId="0" fontId="25" fillId="25" borderId="0" xfId="56" applyFont="1" applyFill="1" applyBorder="1" applyAlignment="1">
      <alignment horizontal="center" vertical="center" wrapText="1"/>
      <protection/>
    </xf>
    <xf numFmtId="0" fontId="25" fillId="25" borderId="17" xfId="56" applyFont="1" applyFill="1" applyBorder="1" applyAlignment="1">
      <alignment horizontal="left" vertical="top" wrapText="1"/>
      <protection/>
    </xf>
    <xf numFmtId="0" fontId="25" fillId="0" borderId="18" xfId="56" applyFont="1" applyFill="1" applyBorder="1" applyAlignment="1">
      <alignment horizontal="center" vertical="center" wrapText="1"/>
      <protection/>
    </xf>
    <xf numFmtId="0" fontId="25" fillId="0" borderId="19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204" fontId="0" fillId="0" borderId="10" xfId="56" applyNumberFormat="1" applyFont="1" applyBorder="1">
      <alignment/>
      <protection/>
    </xf>
    <xf numFmtId="204" fontId="6" fillId="0" borderId="0" xfId="56" applyNumberFormat="1" applyFont="1">
      <alignment/>
      <protection/>
    </xf>
    <xf numFmtId="0" fontId="25" fillId="25" borderId="10" xfId="56" applyFont="1" applyFill="1" applyBorder="1" applyAlignment="1">
      <alignment horizontal="center" vertical="center"/>
      <protection/>
    </xf>
    <xf numFmtId="0" fontId="25" fillId="25" borderId="14" xfId="56" applyFont="1" applyFill="1" applyBorder="1" applyAlignment="1">
      <alignment horizontal="left" vertical="top"/>
      <protection/>
    </xf>
    <xf numFmtId="204" fontId="25" fillId="25" borderId="0" xfId="56" applyNumberFormat="1" applyFont="1" applyFill="1" applyBorder="1">
      <alignment/>
      <protection/>
    </xf>
    <xf numFmtId="0" fontId="25" fillId="25" borderId="0" xfId="56" applyFont="1" applyFill="1" applyBorder="1" applyAlignment="1">
      <alignment horizontal="center" vertical="center"/>
      <protection/>
    </xf>
    <xf numFmtId="0" fontId="25" fillId="25" borderId="11" xfId="56" applyFont="1" applyFill="1" applyBorder="1" applyAlignment="1">
      <alignment horizontal="center" vertical="center"/>
      <protection/>
    </xf>
    <xf numFmtId="0" fontId="25" fillId="25" borderId="17" xfId="56" applyFont="1" applyFill="1" applyBorder="1" applyAlignment="1">
      <alignment horizontal="left" vertical="top"/>
      <protection/>
    </xf>
    <xf numFmtId="0" fontId="25" fillId="25" borderId="0" xfId="56" applyNumberFormat="1" applyFont="1" applyFill="1" applyBorder="1" applyAlignment="1">
      <alignment horizontal="left" vertical="top" wrapText="1"/>
      <protection/>
    </xf>
    <xf numFmtId="0" fontId="25" fillId="24" borderId="0" xfId="56" applyFont="1" applyFill="1" applyBorder="1" applyAlignment="1">
      <alignment horizontal="center" vertical="center" wrapText="1"/>
      <protection/>
    </xf>
    <xf numFmtId="0" fontId="25" fillId="25" borderId="0" xfId="56" applyNumberFormat="1" applyFont="1" applyFill="1" applyBorder="1" applyAlignment="1">
      <alignment horizontal="center" vertical="top" wrapText="1"/>
      <protection/>
    </xf>
    <xf numFmtId="204" fontId="24" fillId="25" borderId="0" xfId="56" applyNumberFormat="1" applyFont="1" applyFill="1" applyBorder="1" applyAlignment="1">
      <alignment horizontal="center" vertical="center" wrapText="1"/>
      <protection/>
    </xf>
    <xf numFmtId="0" fontId="24" fillId="26" borderId="10" xfId="56" applyFont="1" applyFill="1" applyBorder="1" applyAlignment="1">
      <alignment horizontal="center" vertical="center" wrapText="1"/>
      <protection/>
    </xf>
    <xf numFmtId="0" fontId="25" fillId="26" borderId="10" xfId="56" applyFont="1" applyFill="1" applyBorder="1" applyAlignment="1">
      <alignment horizontal="center" vertical="center" wrapText="1"/>
      <protection/>
    </xf>
    <xf numFmtId="0" fontId="25" fillId="25" borderId="10" xfId="56" applyFont="1" applyFill="1" applyBorder="1" applyAlignment="1">
      <alignment horizontal="left" vertical="top" wrapText="1"/>
      <protection/>
    </xf>
    <xf numFmtId="0" fontId="25" fillId="25" borderId="0" xfId="56" applyFont="1" applyFill="1" applyBorder="1" applyAlignment="1">
      <alignment horizontal="left" vertical="top" wrapText="1"/>
      <protection/>
    </xf>
    <xf numFmtId="0" fontId="0" fillId="24" borderId="12" xfId="56" applyFont="1" applyFill="1" applyBorder="1" applyAlignment="1">
      <alignment horizontal="center" vertical="top"/>
      <protection/>
    </xf>
    <xf numFmtId="0" fontId="0" fillId="24" borderId="13" xfId="56" applyFont="1" applyFill="1" applyBorder="1" applyAlignment="1">
      <alignment horizontal="center" vertical="top"/>
      <protection/>
    </xf>
    <xf numFmtId="0" fontId="25" fillId="25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204" fontId="25" fillId="25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04" fontId="25" fillId="25" borderId="0" xfId="56" applyNumberFormat="1" applyFont="1" applyFill="1" applyBorder="1" applyAlignment="1">
      <alignment horizontal="center"/>
      <protection/>
    </xf>
    <xf numFmtId="0" fontId="25" fillId="25" borderId="10" xfId="56" applyFont="1" applyFill="1" applyBorder="1" applyAlignment="1">
      <alignment horizontal="center" vertical="center" wrapText="1"/>
      <protection/>
    </xf>
    <xf numFmtId="0" fontId="25" fillId="25" borderId="12" xfId="56" applyFont="1" applyFill="1" applyBorder="1" applyAlignment="1">
      <alignment horizontal="center" vertical="center" wrapText="1"/>
      <protection/>
    </xf>
    <xf numFmtId="0" fontId="25" fillId="25" borderId="13" xfId="56" applyFont="1" applyFill="1" applyBorder="1" applyAlignment="1">
      <alignment horizontal="center" vertical="center" wrapText="1"/>
      <protection/>
    </xf>
    <xf numFmtId="0" fontId="25" fillId="25" borderId="11" xfId="56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0" fillId="24" borderId="11" xfId="56" applyFont="1" applyFill="1" applyBorder="1" applyAlignment="1">
      <alignment horizontal="center" vertical="top"/>
      <protection/>
    </xf>
    <xf numFmtId="0" fontId="25" fillId="25" borderId="12" xfId="56" applyFont="1" applyFill="1" applyBorder="1" applyAlignment="1">
      <alignment horizontal="left" vertical="top" wrapText="1"/>
      <protection/>
    </xf>
    <xf numFmtId="0" fontId="25" fillId="25" borderId="13" xfId="56" applyFont="1" applyFill="1" applyBorder="1" applyAlignment="1">
      <alignment horizontal="left" vertical="top" wrapText="1"/>
      <protection/>
    </xf>
    <xf numFmtId="0" fontId="25" fillId="25" borderId="11" xfId="56" applyFont="1" applyFill="1" applyBorder="1" applyAlignment="1">
      <alignment horizontal="left" vertical="top" wrapText="1"/>
      <protection/>
    </xf>
    <xf numFmtId="0" fontId="0" fillId="0" borderId="10" xfId="56" applyFont="1" applyBorder="1" applyAlignment="1">
      <alignment horizontal="center"/>
      <protection/>
    </xf>
    <xf numFmtId="0" fontId="0" fillId="4" borderId="10" xfId="56" applyFont="1" applyFill="1" applyBorder="1" applyAlignment="1">
      <alignment horizontal="center" vertical="top" wrapText="1"/>
      <protection/>
    </xf>
    <xf numFmtId="0" fontId="0" fillId="4" borderId="12" xfId="56" applyFont="1" applyFill="1" applyBorder="1" applyAlignment="1">
      <alignment horizontal="center" vertical="top" wrapText="1"/>
      <protection/>
    </xf>
    <xf numFmtId="0" fontId="0" fillId="4" borderId="11" xfId="56" applyFont="1" applyFill="1" applyBorder="1" applyAlignment="1">
      <alignment horizontal="center" vertical="top" wrapText="1"/>
      <protection/>
    </xf>
    <xf numFmtId="0" fontId="0" fillId="24" borderId="10" xfId="56" applyFont="1" applyFill="1" applyBorder="1" applyAlignment="1">
      <alignment horizontal="center" vertical="top"/>
      <protection/>
    </xf>
    <xf numFmtId="0" fontId="25" fillId="4" borderId="10" xfId="56" applyFont="1" applyFill="1" applyBorder="1" applyAlignment="1">
      <alignment horizontal="center" vertical="center" wrapText="1"/>
      <protection/>
    </xf>
    <xf numFmtId="0" fontId="25" fillId="24" borderId="10" xfId="56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24" fillId="25" borderId="13" xfId="56" applyFont="1" applyFill="1" applyBorder="1" applyAlignment="1">
      <alignment horizontal="center" vertical="center" wrapText="1"/>
      <protection/>
    </xf>
    <xf numFmtId="0" fontId="24" fillId="25" borderId="11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20" xfId="56" applyFont="1" applyFill="1" applyBorder="1" applyAlignment="1">
      <alignment horizontal="center" vertical="top" wrapText="1"/>
      <protection/>
    </xf>
    <xf numFmtId="0" fontId="24" fillId="0" borderId="20" xfId="56" applyFont="1" applyFill="1" applyBorder="1" applyAlignment="1">
      <alignment horizontal="center" vertical="top"/>
      <protection/>
    </xf>
    <xf numFmtId="3" fontId="24" fillId="25" borderId="10" xfId="56" applyNumberFormat="1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 vertical="top" wrapText="1"/>
      <protection/>
    </xf>
    <xf numFmtId="0" fontId="0" fillId="0" borderId="11" xfId="56" applyFont="1" applyBorder="1" applyAlignment="1">
      <alignment horizontal="center" vertical="top" wrapText="1"/>
      <protection/>
    </xf>
    <xf numFmtId="0" fontId="24" fillId="0" borderId="12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/>
      <protection/>
    </xf>
    <xf numFmtId="0" fontId="24" fillId="26" borderId="14" xfId="56" applyFont="1" applyFill="1" applyBorder="1" applyAlignment="1">
      <alignment horizontal="center" vertical="center" wrapText="1"/>
      <protection/>
    </xf>
    <xf numFmtId="0" fontId="24" fillId="26" borderId="21" xfId="56" applyFont="1" applyFill="1" applyBorder="1" applyAlignment="1">
      <alignment horizontal="center" vertical="center" wrapText="1"/>
      <protection/>
    </xf>
    <xf numFmtId="0" fontId="24" fillId="26" borderId="16" xfId="56" applyFont="1" applyFill="1" applyBorder="1" applyAlignment="1">
      <alignment horizontal="center" vertical="center" wrapText="1"/>
      <protection/>
    </xf>
    <xf numFmtId="0" fontId="24" fillId="26" borderId="14" xfId="56" applyFont="1" applyFill="1" applyBorder="1" applyAlignment="1">
      <alignment horizontal="center" vertical="top" wrapText="1"/>
      <protection/>
    </xf>
    <xf numFmtId="0" fontId="24" fillId="26" borderId="21" xfId="56" applyFont="1" applyFill="1" applyBorder="1" applyAlignment="1">
      <alignment horizontal="center" vertical="top" wrapText="1"/>
      <protection/>
    </xf>
    <xf numFmtId="0" fontId="24" fillId="26" borderId="16" xfId="56" applyFont="1" applyFill="1" applyBorder="1" applyAlignment="1">
      <alignment horizontal="center" vertical="top" wrapText="1"/>
      <protection/>
    </xf>
    <xf numFmtId="0" fontId="25" fillId="25" borderId="10" xfId="56" applyNumberFormat="1" applyFont="1" applyFill="1" applyBorder="1" applyAlignment="1">
      <alignment horizontal="left" vertical="top" wrapText="1"/>
      <protection/>
    </xf>
    <xf numFmtId="0" fontId="25" fillId="25" borderId="19" xfId="56" applyFont="1" applyFill="1" applyBorder="1" applyAlignment="1">
      <alignment horizontal="center" vertical="center" wrapText="1"/>
      <protection/>
    </xf>
    <xf numFmtId="0" fontId="25" fillId="25" borderId="22" xfId="56" applyFont="1" applyFill="1" applyBorder="1" applyAlignment="1">
      <alignment horizontal="center" vertical="center" wrapText="1"/>
      <protection/>
    </xf>
    <xf numFmtId="0" fontId="25" fillId="25" borderId="17" xfId="56" applyFont="1" applyFill="1" applyBorder="1" applyAlignment="1">
      <alignment horizontal="center" vertical="center" wrapText="1"/>
      <protection/>
    </xf>
    <xf numFmtId="0" fontId="25" fillId="25" borderId="10" xfId="56" applyNumberFormat="1" applyFont="1" applyFill="1" applyBorder="1" applyAlignment="1">
      <alignment horizontal="center" vertical="top" wrapText="1"/>
      <protection/>
    </xf>
    <xf numFmtId="0" fontId="25" fillId="26" borderId="21" xfId="56" applyFont="1" applyFill="1" applyBorder="1" applyAlignment="1">
      <alignment horizontal="center" vertical="center" wrapText="1"/>
      <protection/>
    </xf>
    <xf numFmtId="0" fontId="25" fillId="26" borderId="16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опия ПЕРЕЛІК ЦР 2011-2015(антураж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76;&#1083;&#1103;%20&#1088;&#1072;&#1073;&#1086;&#1090;&#1099;\&#1047;&#1084;&#1110;&#1085;&#1080;%20&#1076;&#1086;%20&#1086;&#1073;&#1083;&#1072;&#1089;&#1085;&#1086;&#1111;%20&#1087;&#1088;&#1086;&#1075;&#1088;&#1072;&#1084;%201\&#1086;&#1087;&#1088;&#1072;&#1094;&#1100;&#1086;&#1074;&#1072;&#1085;&#1077;\&#1054;&#1083;&#1077;&#1082;&#1089;&#1072;&#1085;&#1076;&#1088;&#1110;&#1081;&#1089;&#1100;&#1082;&#1080;&#1081;%20&#1087;&#1086;&#1074;&#1090;&#1086;&#1088;&#1085;&#1086;%20&#1075;&#1086;&#1090;&#1086;&#1074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Диаграмма1"/>
      <sheetName val="Олександрійський (інвест)"/>
      <sheetName val="Олександрійський (соц)"/>
    </sheetNames>
  </externalBook>
</externalLink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G275"/>
  <sheetViews>
    <sheetView tabSelected="1" view="pageBreakPreview" zoomScaleNormal="75" zoomScaleSheetLayoutView="100" zoomScalePageLayoutView="0" workbookViewId="0" topLeftCell="A222">
      <selection activeCell="L247" sqref="L247"/>
    </sheetView>
  </sheetViews>
  <sheetFormatPr defaultColWidth="9.140625" defaultRowHeight="12.75" customHeight="1"/>
  <cols>
    <col min="1" max="1" width="4.8515625" style="74" customWidth="1"/>
    <col min="2" max="2" width="17.140625" style="72" customWidth="1"/>
    <col min="3" max="3" width="14.8515625" style="72" customWidth="1"/>
    <col min="4" max="4" width="37.140625" style="72" customWidth="1"/>
    <col min="5" max="5" width="0.42578125" style="10" hidden="1" customWidth="1"/>
    <col min="6" max="6" width="6.140625" style="10" hidden="1" customWidth="1"/>
    <col min="7" max="7" width="9.57421875" style="66" customWidth="1"/>
    <col min="8" max="8" width="12.421875" style="66" customWidth="1"/>
    <col min="9" max="9" width="18.00390625" style="67" customWidth="1"/>
    <col min="10" max="10" width="12.421875" style="67" customWidth="1"/>
    <col min="11" max="11" width="11.8515625" style="67" customWidth="1"/>
    <col min="12" max="12" width="10.421875" style="67" customWidth="1"/>
    <col min="13" max="13" width="10.140625" style="67" customWidth="1"/>
    <col min="14" max="14" width="9.421875" style="67" customWidth="1"/>
    <col min="15" max="15" width="8.8515625" style="67" customWidth="1"/>
    <col min="16" max="16" width="9.421875" style="67" customWidth="1"/>
    <col min="17" max="20" width="0" style="2" hidden="1" customWidth="1"/>
    <col min="21" max="21" width="0" style="1" hidden="1" customWidth="1"/>
    <col min="22" max="22" width="13.421875" style="1" hidden="1" customWidth="1"/>
    <col min="23" max="23" width="10.421875" style="1" bestFit="1" customWidth="1"/>
    <col min="24" max="24" width="9.140625" style="1" customWidth="1"/>
    <col min="25" max="25" width="11.421875" style="1" customWidth="1"/>
    <col min="26" max="26" width="11.57421875" style="1" customWidth="1"/>
    <col min="27" max="27" width="9.140625" style="1" customWidth="1"/>
    <col min="28" max="28" width="11.28125" style="1" customWidth="1"/>
    <col min="29" max="32" width="9.140625" style="1" customWidth="1"/>
    <col min="33" max="33" width="10.421875" style="1" bestFit="1" customWidth="1"/>
    <col min="34" max="16384" width="9.140625" style="1" customWidth="1"/>
  </cols>
  <sheetData>
    <row r="1" spans="1:15" ht="12.75" customHeight="1">
      <c r="A1" s="95"/>
      <c r="B1" s="73"/>
      <c r="C1" s="73"/>
      <c r="D1" s="73"/>
      <c r="E1" s="69"/>
      <c r="F1" s="69"/>
      <c r="G1" s="68"/>
      <c r="H1" s="68"/>
      <c r="I1" s="94"/>
      <c r="J1" s="94"/>
      <c r="K1" s="94"/>
      <c r="L1" s="94"/>
      <c r="M1" s="94"/>
      <c r="N1" s="94"/>
      <c r="O1" s="94"/>
    </row>
    <row r="2" spans="1:15" ht="12.75" customHeight="1">
      <c r="A2" s="95"/>
      <c r="B2" s="73"/>
      <c r="C2" s="73"/>
      <c r="D2" s="73"/>
      <c r="E2" s="69"/>
      <c r="F2" s="69"/>
      <c r="G2" s="68"/>
      <c r="H2" s="68"/>
      <c r="I2" s="94"/>
      <c r="J2" s="94"/>
      <c r="K2" s="112" t="s">
        <v>64</v>
      </c>
      <c r="L2" s="112"/>
      <c r="M2" s="112"/>
      <c r="N2" s="112"/>
      <c r="O2" s="94"/>
    </row>
    <row r="3" spans="1:15" ht="12.75" customHeight="1">
      <c r="A3" s="95"/>
      <c r="B3" s="73"/>
      <c r="C3" s="73"/>
      <c r="D3" s="73"/>
      <c r="E3" s="69"/>
      <c r="F3" s="69"/>
      <c r="G3" s="68"/>
      <c r="H3" s="68"/>
      <c r="I3" s="94"/>
      <c r="J3" s="94"/>
      <c r="K3" s="94"/>
      <c r="L3" s="94"/>
      <c r="M3" s="94"/>
      <c r="N3" s="94"/>
      <c r="O3" s="94"/>
    </row>
    <row r="4" spans="1:15" ht="12.75" customHeight="1">
      <c r="A4" s="95"/>
      <c r="B4" s="73"/>
      <c r="C4" s="73"/>
      <c r="D4" s="73"/>
      <c r="E4" s="69"/>
      <c r="F4" s="69"/>
      <c r="G4" s="68"/>
      <c r="H4" s="68"/>
      <c r="I4" s="94"/>
      <c r="J4" s="112" t="s">
        <v>62</v>
      </c>
      <c r="K4" s="112"/>
      <c r="L4" s="112"/>
      <c r="M4" s="112"/>
      <c r="N4" s="112"/>
      <c r="O4" s="112"/>
    </row>
    <row r="5" spans="1:15" ht="9" customHeight="1">
      <c r="A5" s="95"/>
      <c r="B5" s="73"/>
      <c r="C5" s="73"/>
      <c r="D5" s="73"/>
      <c r="E5" s="69"/>
      <c r="F5" s="69"/>
      <c r="G5" s="68"/>
      <c r="H5" s="68"/>
      <c r="I5" s="94"/>
      <c r="J5" s="94"/>
      <c r="K5" s="94"/>
      <c r="L5" s="94"/>
      <c r="M5" s="94"/>
      <c r="N5" s="94"/>
      <c r="O5" s="94"/>
    </row>
    <row r="6" spans="1:15" ht="31.5" customHeight="1" hidden="1">
      <c r="A6" s="96"/>
      <c r="B6" s="97"/>
      <c r="C6" s="73"/>
      <c r="D6" s="73"/>
      <c r="E6" s="69"/>
      <c r="F6" s="69"/>
      <c r="G6" s="68"/>
      <c r="H6" s="68"/>
      <c r="I6" s="94"/>
      <c r="J6" s="94"/>
      <c r="K6" s="94"/>
      <c r="L6" s="94"/>
      <c r="M6" s="94"/>
      <c r="N6" s="94"/>
      <c r="O6" s="94"/>
    </row>
    <row r="7" spans="1:15" ht="29.25" customHeight="1" hidden="1">
      <c r="A7" s="92"/>
      <c r="B7" s="93"/>
      <c r="C7" s="73"/>
      <c r="D7" s="73"/>
      <c r="E7" s="69"/>
      <c r="F7" s="69"/>
      <c r="G7" s="68"/>
      <c r="H7" s="68"/>
      <c r="I7" s="94"/>
      <c r="J7" s="94"/>
      <c r="K7" s="94"/>
      <c r="L7" s="94"/>
      <c r="M7" s="94"/>
      <c r="N7" s="94"/>
      <c r="O7" s="94"/>
    </row>
    <row r="8" spans="1:15" ht="36" customHeight="1" hidden="1">
      <c r="A8" s="92"/>
      <c r="B8" s="93"/>
      <c r="C8" s="73"/>
      <c r="D8" s="73"/>
      <c r="E8" s="69"/>
      <c r="F8" s="69"/>
      <c r="G8" s="68"/>
      <c r="H8" s="68"/>
      <c r="I8" s="94"/>
      <c r="J8" s="94"/>
      <c r="K8" s="94"/>
      <c r="L8" s="94"/>
      <c r="M8" s="94"/>
      <c r="N8" s="94"/>
      <c r="O8" s="94"/>
    </row>
    <row r="9" spans="1:22" s="3" customFormat="1" ht="45" customHeight="1">
      <c r="A9" s="134" t="s">
        <v>63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0"/>
      <c r="R9" s="10"/>
      <c r="S9" s="10"/>
      <c r="T9" s="10"/>
      <c r="V9" s="43"/>
    </row>
    <row r="10" spans="1:22" s="3" customFormat="1" ht="12.75" customHeight="1">
      <c r="A10" s="129" t="s">
        <v>0</v>
      </c>
      <c r="B10" s="130" t="s">
        <v>25</v>
      </c>
      <c r="C10" s="129" t="s">
        <v>1</v>
      </c>
      <c r="D10" s="129" t="s">
        <v>2</v>
      </c>
      <c r="E10" s="133" t="s">
        <v>9</v>
      </c>
      <c r="F10" s="133" t="s">
        <v>10</v>
      </c>
      <c r="G10" s="129" t="s">
        <v>3</v>
      </c>
      <c r="H10" s="129"/>
      <c r="I10" s="136" t="s">
        <v>53</v>
      </c>
      <c r="J10" s="136" t="s">
        <v>4</v>
      </c>
      <c r="K10" s="136" t="s">
        <v>5</v>
      </c>
      <c r="L10" s="136" t="s">
        <v>11</v>
      </c>
      <c r="M10" s="136"/>
      <c r="N10" s="136"/>
      <c r="O10" s="136"/>
      <c r="P10" s="136"/>
      <c r="Q10" s="137" t="s">
        <v>12</v>
      </c>
      <c r="R10" s="137"/>
      <c r="S10" s="137" t="s">
        <v>13</v>
      </c>
      <c r="T10" s="137"/>
      <c r="V10" s="140" t="s">
        <v>50</v>
      </c>
    </row>
    <row r="11" spans="1:22" s="3" customFormat="1" ht="12.75" customHeight="1">
      <c r="A11" s="129"/>
      <c r="B11" s="131"/>
      <c r="C11" s="129"/>
      <c r="D11" s="129"/>
      <c r="E11" s="133"/>
      <c r="F11" s="133"/>
      <c r="G11" s="129"/>
      <c r="H11" s="129"/>
      <c r="I11" s="136"/>
      <c r="J11" s="136"/>
      <c r="K11" s="136"/>
      <c r="L11" s="136">
        <v>2011</v>
      </c>
      <c r="M11" s="136">
        <v>2012</v>
      </c>
      <c r="N11" s="136">
        <v>2013</v>
      </c>
      <c r="O11" s="136">
        <v>2014</v>
      </c>
      <c r="P11" s="136">
        <v>2015</v>
      </c>
      <c r="Q11" s="137"/>
      <c r="R11" s="137"/>
      <c r="S11" s="137"/>
      <c r="T11" s="137"/>
      <c r="V11" s="141"/>
    </row>
    <row r="12" spans="1:22" s="3" customFormat="1" ht="12.75" customHeight="1">
      <c r="A12" s="129"/>
      <c r="B12" s="131"/>
      <c r="C12" s="129"/>
      <c r="D12" s="129"/>
      <c r="E12" s="133"/>
      <c r="F12" s="133"/>
      <c r="G12" s="129"/>
      <c r="H12" s="129"/>
      <c r="I12" s="136"/>
      <c r="J12" s="136"/>
      <c r="K12" s="136"/>
      <c r="L12" s="136"/>
      <c r="M12" s="136"/>
      <c r="N12" s="136"/>
      <c r="O12" s="136"/>
      <c r="P12" s="136"/>
      <c r="Q12" s="137"/>
      <c r="R12" s="137"/>
      <c r="S12" s="137"/>
      <c r="T12" s="137"/>
      <c r="V12" s="141"/>
    </row>
    <row r="13" spans="1:22" s="3" customFormat="1" ht="36.75" customHeight="1">
      <c r="A13" s="129"/>
      <c r="B13" s="132"/>
      <c r="C13" s="129"/>
      <c r="D13" s="129"/>
      <c r="E13" s="133"/>
      <c r="F13" s="133"/>
      <c r="G13" s="45" t="s">
        <v>14</v>
      </c>
      <c r="H13" s="45" t="s">
        <v>15</v>
      </c>
      <c r="I13" s="136"/>
      <c r="J13" s="136"/>
      <c r="K13" s="136"/>
      <c r="L13" s="136"/>
      <c r="M13" s="136"/>
      <c r="N13" s="136"/>
      <c r="O13" s="136"/>
      <c r="P13" s="136"/>
      <c r="Q13" s="9" t="s">
        <v>16</v>
      </c>
      <c r="R13" s="9" t="s">
        <v>17</v>
      </c>
      <c r="S13" s="9" t="s">
        <v>16</v>
      </c>
      <c r="T13" s="9" t="s">
        <v>17</v>
      </c>
      <c r="V13" s="142"/>
    </row>
    <row r="14" spans="1:22" s="3" customFormat="1" ht="19.5" customHeight="1">
      <c r="A14" s="55">
        <v>1</v>
      </c>
      <c r="B14" s="55">
        <v>2</v>
      </c>
      <c r="C14" s="55">
        <v>3</v>
      </c>
      <c r="D14" s="55">
        <v>4</v>
      </c>
      <c r="E14" s="32">
        <v>4</v>
      </c>
      <c r="F14" s="32">
        <v>5</v>
      </c>
      <c r="G14" s="55">
        <v>5</v>
      </c>
      <c r="H14" s="5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65">
        <v>12</v>
      </c>
      <c r="O14" s="65">
        <v>13</v>
      </c>
      <c r="P14" s="65">
        <v>14</v>
      </c>
      <c r="Q14" s="32">
        <v>16</v>
      </c>
      <c r="R14" s="32">
        <v>17</v>
      </c>
      <c r="S14" s="32">
        <v>18</v>
      </c>
      <c r="T14" s="32">
        <v>19</v>
      </c>
      <c r="V14" s="33"/>
    </row>
    <row r="15" spans="1:22" s="3" customFormat="1" ht="19.5" customHeight="1">
      <c r="A15" s="102" t="s">
        <v>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8"/>
      <c r="R15" s="8"/>
      <c r="S15" s="8"/>
      <c r="T15" s="8"/>
      <c r="U15" s="6"/>
      <c r="V15" s="6"/>
    </row>
    <row r="16" spans="1:22" s="3" customFormat="1" ht="18.75" customHeight="1" hidden="1">
      <c r="A16" s="102" t="s">
        <v>35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6"/>
      <c r="V16" s="6"/>
    </row>
    <row r="17" spans="1:25" s="3" customFormat="1" ht="34.5" customHeight="1" hidden="1">
      <c r="A17" s="113">
        <v>1</v>
      </c>
      <c r="B17" s="104" t="s">
        <v>27</v>
      </c>
      <c r="C17" s="104" t="s">
        <v>28</v>
      </c>
      <c r="D17" s="104" t="s">
        <v>51</v>
      </c>
      <c r="E17" s="117">
        <v>12</v>
      </c>
      <c r="F17" s="117">
        <v>2</v>
      </c>
      <c r="G17" s="113">
        <v>2010</v>
      </c>
      <c r="H17" s="113">
        <v>2015</v>
      </c>
      <c r="I17" s="47" t="s">
        <v>18</v>
      </c>
      <c r="J17" s="47">
        <v>0</v>
      </c>
      <c r="K17" s="47">
        <f>SUM(L17:P17)</f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12"/>
      <c r="R17" s="13" t="e">
        <f aca="true" t="shared" si="0" ref="R17:R25">Q17/J17*100</f>
        <v>#DIV/0!</v>
      </c>
      <c r="S17" s="12"/>
      <c r="T17" s="13" t="e">
        <f aca="true" t="shared" si="1" ref="T17:T25">S17/J17*100</f>
        <v>#DIV/0!</v>
      </c>
      <c r="U17" s="6"/>
      <c r="V17" s="6"/>
      <c r="X17" s="4"/>
      <c r="Y17" s="4"/>
    </row>
    <row r="18" spans="1:25" s="3" customFormat="1" ht="34.5" customHeight="1" hidden="1">
      <c r="A18" s="113"/>
      <c r="B18" s="104" t="s">
        <v>27</v>
      </c>
      <c r="C18" s="104" t="s">
        <v>28</v>
      </c>
      <c r="D18" s="104" t="s">
        <v>29</v>
      </c>
      <c r="E18" s="117">
        <v>12</v>
      </c>
      <c r="F18" s="117">
        <v>2</v>
      </c>
      <c r="G18" s="113">
        <v>2010</v>
      </c>
      <c r="H18" s="113">
        <v>2015</v>
      </c>
      <c r="I18" s="47" t="s">
        <v>19</v>
      </c>
      <c r="J18" s="47">
        <v>0</v>
      </c>
      <c r="K18" s="47">
        <f aca="true" t="shared" si="2" ref="K18:K75">SUM(L18:P18)</f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12"/>
      <c r="R18" s="13" t="e">
        <f t="shared" si="0"/>
        <v>#DIV/0!</v>
      </c>
      <c r="S18" s="12"/>
      <c r="T18" s="13" t="e">
        <f t="shared" si="1"/>
        <v>#DIV/0!</v>
      </c>
      <c r="U18" s="6"/>
      <c r="V18" s="6"/>
      <c r="X18" s="4"/>
      <c r="Y18" s="4"/>
    </row>
    <row r="19" spans="1:25" s="3" customFormat="1" ht="34.5" customHeight="1" hidden="1">
      <c r="A19" s="113"/>
      <c r="B19" s="104" t="s">
        <v>27</v>
      </c>
      <c r="C19" s="104" t="s">
        <v>28</v>
      </c>
      <c r="D19" s="104" t="s">
        <v>30</v>
      </c>
      <c r="E19" s="117">
        <v>12</v>
      </c>
      <c r="F19" s="117">
        <v>2</v>
      </c>
      <c r="G19" s="113">
        <v>2010</v>
      </c>
      <c r="H19" s="113">
        <v>2015</v>
      </c>
      <c r="I19" s="47" t="s">
        <v>20</v>
      </c>
      <c r="J19" s="47">
        <v>0</v>
      </c>
      <c r="K19" s="47">
        <f t="shared" si="2"/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12"/>
      <c r="R19" s="13" t="e">
        <f t="shared" si="0"/>
        <v>#DIV/0!</v>
      </c>
      <c r="S19" s="12"/>
      <c r="T19" s="13" t="e">
        <f t="shared" si="1"/>
        <v>#DIV/0!</v>
      </c>
      <c r="U19" s="6"/>
      <c r="V19" s="6"/>
      <c r="X19" s="4"/>
      <c r="Y19" s="4"/>
    </row>
    <row r="20" spans="1:25" s="3" customFormat="1" ht="34.5" customHeight="1" hidden="1">
      <c r="A20" s="113"/>
      <c r="B20" s="104" t="s">
        <v>27</v>
      </c>
      <c r="C20" s="104" t="s">
        <v>28</v>
      </c>
      <c r="D20" s="104" t="s">
        <v>30</v>
      </c>
      <c r="E20" s="117">
        <v>12</v>
      </c>
      <c r="F20" s="117">
        <v>2</v>
      </c>
      <c r="G20" s="113">
        <v>2010</v>
      </c>
      <c r="H20" s="113">
        <v>2015</v>
      </c>
      <c r="I20" s="47" t="s">
        <v>21</v>
      </c>
      <c r="J20" s="47">
        <v>0</v>
      </c>
      <c r="K20" s="47">
        <f t="shared" si="2"/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12"/>
      <c r="R20" s="13" t="e">
        <f t="shared" si="0"/>
        <v>#DIV/0!</v>
      </c>
      <c r="S20" s="12"/>
      <c r="T20" s="13" t="e">
        <f t="shared" si="1"/>
        <v>#DIV/0!</v>
      </c>
      <c r="U20" s="6"/>
      <c r="V20" s="6"/>
      <c r="X20" s="4"/>
      <c r="Y20" s="4"/>
    </row>
    <row r="21" spans="1:25" s="3" customFormat="1" ht="34.5" customHeight="1" hidden="1">
      <c r="A21" s="113"/>
      <c r="B21" s="104" t="s">
        <v>27</v>
      </c>
      <c r="C21" s="104" t="s">
        <v>28</v>
      </c>
      <c r="D21" s="104" t="s">
        <v>30</v>
      </c>
      <c r="E21" s="117">
        <v>12</v>
      </c>
      <c r="F21" s="117">
        <v>2</v>
      </c>
      <c r="G21" s="113">
        <v>2010</v>
      </c>
      <c r="H21" s="113">
        <v>2015</v>
      </c>
      <c r="I21" s="47" t="s">
        <v>6</v>
      </c>
      <c r="J21" s="47">
        <v>0</v>
      </c>
      <c r="K21" s="47">
        <f t="shared" si="2"/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12"/>
      <c r="R21" s="13" t="e">
        <f t="shared" si="0"/>
        <v>#DIV/0!</v>
      </c>
      <c r="S21" s="12"/>
      <c r="T21" s="13" t="e">
        <f t="shared" si="1"/>
        <v>#DIV/0!</v>
      </c>
      <c r="U21" s="6"/>
      <c r="V21" s="6"/>
      <c r="X21" s="4"/>
      <c r="Y21" s="4"/>
    </row>
    <row r="22" spans="1:25" s="3" customFormat="1" ht="34.5" customHeight="1" hidden="1">
      <c r="A22" s="113"/>
      <c r="B22" s="104" t="s">
        <v>27</v>
      </c>
      <c r="C22" s="104" t="s">
        <v>28</v>
      </c>
      <c r="D22" s="104" t="s">
        <v>30</v>
      </c>
      <c r="E22" s="117">
        <v>12</v>
      </c>
      <c r="F22" s="117">
        <v>2</v>
      </c>
      <c r="G22" s="113">
        <v>2010</v>
      </c>
      <c r="H22" s="113">
        <v>2015</v>
      </c>
      <c r="I22" s="47" t="s">
        <v>22</v>
      </c>
      <c r="J22" s="47">
        <v>0</v>
      </c>
      <c r="K22" s="47">
        <f t="shared" si="2"/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12"/>
      <c r="R22" s="13" t="e">
        <f t="shared" si="0"/>
        <v>#DIV/0!</v>
      </c>
      <c r="S22" s="12"/>
      <c r="T22" s="13" t="e">
        <f t="shared" si="1"/>
        <v>#DIV/0!</v>
      </c>
      <c r="U22" s="6"/>
      <c r="V22" s="6"/>
      <c r="X22" s="4"/>
      <c r="Y22" s="4"/>
    </row>
    <row r="23" spans="1:25" s="3" customFormat="1" ht="34.5" customHeight="1" hidden="1">
      <c r="A23" s="113"/>
      <c r="B23" s="104" t="s">
        <v>27</v>
      </c>
      <c r="C23" s="104" t="s">
        <v>28</v>
      </c>
      <c r="D23" s="104" t="s">
        <v>30</v>
      </c>
      <c r="E23" s="117">
        <v>12</v>
      </c>
      <c r="F23" s="117">
        <v>2</v>
      </c>
      <c r="G23" s="113">
        <v>2010</v>
      </c>
      <c r="H23" s="113">
        <v>2015</v>
      </c>
      <c r="I23" s="47" t="s">
        <v>23</v>
      </c>
      <c r="J23" s="47">
        <v>0</v>
      </c>
      <c r="K23" s="47">
        <f t="shared" si="2"/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12"/>
      <c r="R23" s="13" t="e">
        <f t="shared" si="0"/>
        <v>#DIV/0!</v>
      </c>
      <c r="S23" s="12"/>
      <c r="T23" s="13" t="e">
        <f t="shared" si="1"/>
        <v>#DIV/0!</v>
      </c>
      <c r="U23" s="6"/>
      <c r="V23" s="6"/>
      <c r="X23" s="4"/>
      <c r="Y23" s="4"/>
    </row>
    <row r="24" spans="1:25" s="3" customFormat="1" ht="34.5" customHeight="1" hidden="1">
      <c r="A24" s="113"/>
      <c r="B24" s="104"/>
      <c r="C24" s="104"/>
      <c r="D24" s="104"/>
      <c r="E24" s="117"/>
      <c r="F24" s="117"/>
      <c r="G24" s="113"/>
      <c r="H24" s="113"/>
      <c r="I24" s="47" t="s">
        <v>54</v>
      </c>
      <c r="J24" s="47">
        <f>SUM(K24:O24)</f>
        <v>0</v>
      </c>
      <c r="K24" s="47">
        <f t="shared" si="2"/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12"/>
      <c r="R24" s="13"/>
      <c r="S24" s="12"/>
      <c r="T24" s="13"/>
      <c r="U24" s="6"/>
      <c r="V24" s="6"/>
      <c r="X24" s="4"/>
      <c r="Y24" s="4"/>
    </row>
    <row r="25" spans="1:25" s="3" customFormat="1" ht="46.5" customHeight="1">
      <c r="A25" s="113"/>
      <c r="B25" s="104" t="s">
        <v>27</v>
      </c>
      <c r="C25" s="104" t="s">
        <v>28</v>
      </c>
      <c r="D25" s="104" t="s">
        <v>30</v>
      </c>
      <c r="E25" s="117">
        <v>12</v>
      </c>
      <c r="F25" s="117">
        <v>2</v>
      </c>
      <c r="G25" s="113">
        <v>2010</v>
      </c>
      <c r="H25" s="113">
        <v>2015</v>
      </c>
      <c r="I25" s="47" t="s">
        <v>26</v>
      </c>
      <c r="J25" s="47">
        <v>100000</v>
      </c>
      <c r="K25" s="47">
        <f t="shared" si="2"/>
        <v>99000</v>
      </c>
      <c r="L25" s="47">
        <v>21600</v>
      </c>
      <c r="M25" s="47">
        <v>14900</v>
      </c>
      <c r="N25" s="47">
        <v>25200</v>
      </c>
      <c r="O25" s="47">
        <v>18800</v>
      </c>
      <c r="P25" s="47">
        <v>18500</v>
      </c>
      <c r="Q25" s="12"/>
      <c r="R25" s="13">
        <f t="shared" si="0"/>
        <v>0</v>
      </c>
      <c r="S25" s="12"/>
      <c r="T25" s="13">
        <f t="shared" si="1"/>
        <v>0</v>
      </c>
      <c r="U25" s="6"/>
      <c r="V25" s="122"/>
      <c r="X25" s="4"/>
      <c r="Y25" s="4"/>
    </row>
    <row r="26" spans="1:25" s="3" customFormat="1" ht="46.5" customHeight="1">
      <c r="A26" s="113"/>
      <c r="B26" s="104" t="s">
        <v>27</v>
      </c>
      <c r="C26" s="104"/>
      <c r="D26" s="104"/>
      <c r="E26" s="117">
        <v>12</v>
      </c>
      <c r="F26" s="117"/>
      <c r="G26" s="113"/>
      <c r="H26" s="113"/>
      <c r="I26" s="48" t="s">
        <v>7</v>
      </c>
      <c r="J26" s="47">
        <f>SUM(J17:J25)</f>
        <v>100000</v>
      </c>
      <c r="K26" s="47">
        <f aca="true" t="shared" si="3" ref="K26:P26">SUM(K17:K25)</f>
        <v>99000</v>
      </c>
      <c r="L26" s="47">
        <f t="shared" si="3"/>
        <v>21600</v>
      </c>
      <c r="M26" s="47">
        <f t="shared" si="3"/>
        <v>14900</v>
      </c>
      <c r="N26" s="47">
        <f t="shared" si="3"/>
        <v>25200</v>
      </c>
      <c r="O26" s="47">
        <f t="shared" si="3"/>
        <v>18800</v>
      </c>
      <c r="P26" s="47">
        <f t="shared" si="3"/>
        <v>18500</v>
      </c>
      <c r="Q26" s="12">
        <f>SUM(Q17:Q25)</f>
        <v>0</v>
      </c>
      <c r="R26" s="12">
        <v>1</v>
      </c>
      <c r="S26" s="12">
        <f>J26-K26</f>
        <v>1000</v>
      </c>
      <c r="T26" s="12">
        <v>1</v>
      </c>
      <c r="U26" s="6"/>
      <c r="V26" s="122"/>
      <c r="X26" s="4"/>
      <c r="Y26" s="4"/>
    </row>
    <row r="27" spans="1:22" s="3" customFormat="1" ht="34.5" customHeight="1" hidden="1">
      <c r="A27" s="113">
        <v>2</v>
      </c>
      <c r="B27" s="104" t="s">
        <v>27</v>
      </c>
      <c r="C27" s="104" t="s">
        <v>28</v>
      </c>
      <c r="D27" s="104" t="s">
        <v>37</v>
      </c>
      <c r="E27" s="127">
        <v>12</v>
      </c>
      <c r="F27" s="127">
        <v>5</v>
      </c>
      <c r="G27" s="113">
        <v>2011</v>
      </c>
      <c r="H27" s="113">
        <v>2011</v>
      </c>
      <c r="I27" s="47" t="s">
        <v>18</v>
      </c>
      <c r="J27" s="47">
        <v>0</v>
      </c>
      <c r="K27" s="47">
        <f>SUM(L27:P27)</f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29"/>
      <c r="R27" s="30" t="e">
        <f aca="true" t="shared" si="4" ref="R27:R35">Q27/J27*100</f>
        <v>#DIV/0!</v>
      </c>
      <c r="S27" s="29"/>
      <c r="T27" s="30" t="e">
        <f aca="true" t="shared" si="5" ref="T27:T35">S27/J27*100</f>
        <v>#DIV/0!</v>
      </c>
      <c r="U27" s="31"/>
      <c r="V27" s="31"/>
    </row>
    <row r="28" spans="1:25" s="3" customFormat="1" ht="34.5" customHeight="1" hidden="1">
      <c r="A28" s="113">
        <v>2</v>
      </c>
      <c r="B28" s="104" t="s">
        <v>27</v>
      </c>
      <c r="C28" s="104" t="s">
        <v>28</v>
      </c>
      <c r="D28" s="104" t="s">
        <v>31</v>
      </c>
      <c r="E28" s="127">
        <v>12</v>
      </c>
      <c r="F28" s="127"/>
      <c r="G28" s="113"/>
      <c r="H28" s="113"/>
      <c r="I28" s="47" t="s">
        <v>19</v>
      </c>
      <c r="J28" s="47">
        <v>0</v>
      </c>
      <c r="K28" s="47">
        <f t="shared" si="2"/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29"/>
      <c r="R28" s="30" t="e">
        <f t="shared" si="4"/>
        <v>#DIV/0!</v>
      </c>
      <c r="S28" s="29"/>
      <c r="T28" s="30" t="e">
        <f t="shared" si="5"/>
        <v>#DIV/0!</v>
      </c>
      <c r="U28" s="31"/>
      <c r="V28" s="31"/>
      <c r="X28" s="5"/>
      <c r="Y28" s="5"/>
    </row>
    <row r="29" spans="1:22" s="3" customFormat="1" ht="34.5" customHeight="1" hidden="1">
      <c r="A29" s="113">
        <v>2</v>
      </c>
      <c r="B29" s="104" t="s">
        <v>27</v>
      </c>
      <c r="C29" s="104" t="s">
        <v>28</v>
      </c>
      <c r="D29" s="104" t="s">
        <v>31</v>
      </c>
      <c r="E29" s="127">
        <v>12</v>
      </c>
      <c r="F29" s="127"/>
      <c r="G29" s="113"/>
      <c r="H29" s="113"/>
      <c r="I29" s="47" t="s">
        <v>20</v>
      </c>
      <c r="J29" s="47">
        <v>0</v>
      </c>
      <c r="K29" s="47">
        <f t="shared" si="2"/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29"/>
      <c r="R29" s="30" t="e">
        <f t="shared" si="4"/>
        <v>#DIV/0!</v>
      </c>
      <c r="S29" s="29"/>
      <c r="T29" s="30" t="e">
        <f t="shared" si="5"/>
        <v>#DIV/0!</v>
      </c>
      <c r="U29" s="31"/>
      <c r="V29" s="31"/>
    </row>
    <row r="30" spans="1:22" s="3" customFormat="1" ht="34.5" customHeight="1" hidden="1">
      <c r="A30" s="113">
        <v>2</v>
      </c>
      <c r="B30" s="104" t="s">
        <v>27</v>
      </c>
      <c r="C30" s="104" t="s">
        <v>28</v>
      </c>
      <c r="D30" s="104" t="s">
        <v>31</v>
      </c>
      <c r="E30" s="127">
        <v>12</v>
      </c>
      <c r="F30" s="127"/>
      <c r="G30" s="113"/>
      <c r="H30" s="113"/>
      <c r="I30" s="47" t="s">
        <v>21</v>
      </c>
      <c r="J30" s="47">
        <v>0</v>
      </c>
      <c r="K30" s="47">
        <f t="shared" si="2"/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29"/>
      <c r="R30" s="30" t="e">
        <f t="shared" si="4"/>
        <v>#DIV/0!</v>
      </c>
      <c r="S30" s="29"/>
      <c r="T30" s="30" t="e">
        <f t="shared" si="5"/>
        <v>#DIV/0!</v>
      </c>
      <c r="U30" s="31"/>
      <c r="V30" s="31"/>
    </row>
    <row r="31" spans="1:22" s="3" customFormat="1" ht="34.5" customHeight="1" hidden="1">
      <c r="A31" s="113">
        <v>2</v>
      </c>
      <c r="B31" s="104" t="s">
        <v>27</v>
      </c>
      <c r="C31" s="104" t="s">
        <v>28</v>
      </c>
      <c r="D31" s="104" t="s">
        <v>31</v>
      </c>
      <c r="E31" s="127">
        <v>12</v>
      </c>
      <c r="F31" s="127"/>
      <c r="G31" s="113"/>
      <c r="H31" s="113"/>
      <c r="I31" s="47" t="s">
        <v>6</v>
      </c>
      <c r="J31" s="47">
        <v>0</v>
      </c>
      <c r="K31" s="47">
        <f t="shared" si="2"/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29"/>
      <c r="R31" s="30" t="e">
        <f t="shared" si="4"/>
        <v>#DIV/0!</v>
      </c>
      <c r="S31" s="29"/>
      <c r="T31" s="30" t="e">
        <f t="shared" si="5"/>
        <v>#DIV/0!</v>
      </c>
      <c r="U31" s="31"/>
      <c r="V31" s="31"/>
    </row>
    <row r="32" spans="1:22" s="3" customFormat="1" ht="34.5" customHeight="1" hidden="1">
      <c r="A32" s="113">
        <v>2</v>
      </c>
      <c r="B32" s="104" t="s">
        <v>27</v>
      </c>
      <c r="C32" s="104" t="s">
        <v>28</v>
      </c>
      <c r="D32" s="104" t="s">
        <v>31</v>
      </c>
      <c r="E32" s="127">
        <v>12</v>
      </c>
      <c r="F32" s="127"/>
      <c r="G32" s="113"/>
      <c r="H32" s="113"/>
      <c r="I32" s="47" t="s">
        <v>22</v>
      </c>
      <c r="J32" s="47">
        <v>0</v>
      </c>
      <c r="K32" s="47">
        <f t="shared" si="2"/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29"/>
      <c r="R32" s="30" t="e">
        <f t="shared" si="4"/>
        <v>#DIV/0!</v>
      </c>
      <c r="S32" s="29"/>
      <c r="T32" s="30" t="e">
        <f t="shared" si="5"/>
        <v>#DIV/0!</v>
      </c>
      <c r="U32" s="31"/>
      <c r="V32" s="31"/>
    </row>
    <row r="33" spans="1:22" s="3" customFormat="1" ht="34.5" customHeight="1" hidden="1">
      <c r="A33" s="113">
        <v>2</v>
      </c>
      <c r="B33" s="104" t="s">
        <v>27</v>
      </c>
      <c r="C33" s="104" t="s">
        <v>28</v>
      </c>
      <c r="D33" s="104" t="s">
        <v>31</v>
      </c>
      <c r="E33" s="127">
        <v>12</v>
      </c>
      <c r="F33" s="127"/>
      <c r="G33" s="113"/>
      <c r="H33" s="113"/>
      <c r="I33" s="47" t="s">
        <v>23</v>
      </c>
      <c r="J33" s="47">
        <v>0</v>
      </c>
      <c r="K33" s="47">
        <f t="shared" si="2"/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29"/>
      <c r="R33" s="30" t="e">
        <f t="shared" si="4"/>
        <v>#DIV/0!</v>
      </c>
      <c r="S33" s="29"/>
      <c r="T33" s="30" t="e">
        <f t="shared" si="5"/>
        <v>#DIV/0!</v>
      </c>
      <c r="U33" s="31"/>
      <c r="V33" s="31"/>
    </row>
    <row r="34" spans="1:22" s="3" customFormat="1" ht="34.5" customHeight="1" hidden="1">
      <c r="A34" s="113"/>
      <c r="B34" s="104"/>
      <c r="C34" s="104"/>
      <c r="D34" s="104"/>
      <c r="E34" s="127"/>
      <c r="F34" s="127"/>
      <c r="G34" s="113"/>
      <c r="H34" s="113"/>
      <c r="I34" s="47" t="s">
        <v>54</v>
      </c>
      <c r="J34" s="47">
        <v>0</v>
      </c>
      <c r="K34" s="47">
        <f t="shared" si="2"/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29"/>
      <c r="R34" s="30" t="e">
        <f t="shared" si="4"/>
        <v>#DIV/0!</v>
      </c>
      <c r="S34" s="29"/>
      <c r="T34" s="30" t="e">
        <f t="shared" si="5"/>
        <v>#DIV/0!</v>
      </c>
      <c r="U34" s="31"/>
      <c r="V34" s="31"/>
    </row>
    <row r="35" spans="1:22" s="3" customFormat="1" ht="39.75" customHeight="1">
      <c r="A35" s="113">
        <v>2</v>
      </c>
      <c r="B35" s="104" t="s">
        <v>27</v>
      </c>
      <c r="C35" s="104" t="s">
        <v>28</v>
      </c>
      <c r="D35" s="104" t="s">
        <v>31</v>
      </c>
      <c r="E35" s="127">
        <v>12</v>
      </c>
      <c r="F35" s="127"/>
      <c r="G35" s="113"/>
      <c r="H35" s="113"/>
      <c r="I35" s="47" t="s">
        <v>26</v>
      </c>
      <c r="J35" s="47">
        <v>28404</v>
      </c>
      <c r="K35" s="47">
        <f t="shared" si="2"/>
        <v>27504</v>
      </c>
      <c r="L35" s="47">
        <v>27504</v>
      </c>
      <c r="M35" s="47">
        <v>0</v>
      </c>
      <c r="N35" s="47">
        <v>0</v>
      </c>
      <c r="O35" s="47">
        <v>0</v>
      </c>
      <c r="P35" s="47">
        <v>0</v>
      </c>
      <c r="Q35" s="29"/>
      <c r="R35" s="30">
        <f t="shared" si="4"/>
        <v>0</v>
      </c>
      <c r="S35" s="29"/>
      <c r="T35" s="30">
        <f t="shared" si="5"/>
        <v>0</v>
      </c>
      <c r="U35" s="31"/>
      <c r="V35" s="123" t="s">
        <v>52</v>
      </c>
    </row>
    <row r="36" spans="1:22" s="3" customFormat="1" ht="39" customHeight="1">
      <c r="A36" s="113"/>
      <c r="B36" s="104" t="s">
        <v>27</v>
      </c>
      <c r="C36" s="104"/>
      <c r="D36" s="104"/>
      <c r="E36" s="127">
        <v>12</v>
      </c>
      <c r="F36" s="127"/>
      <c r="G36" s="113"/>
      <c r="H36" s="113"/>
      <c r="I36" s="48" t="s">
        <v>7</v>
      </c>
      <c r="J36" s="47">
        <f aca="true" t="shared" si="6" ref="J36:P36">SUM(J27:J35)</f>
        <v>28404</v>
      </c>
      <c r="K36" s="47">
        <f t="shared" si="6"/>
        <v>27504</v>
      </c>
      <c r="L36" s="47">
        <f t="shared" si="6"/>
        <v>27504</v>
      </c>
      <c r="M36" s="47">
        <f t="shared" si="6"/>
        <v>0</v>
      </c>
      <c r="N36" s="47">
        <f t="shared" si="6"/>
        <v>0</v>
      </c>
      <c r="O36" s="47">
        <f t="shared" si="6"/>
        <v>0</v>
      </c>
      <c r="P36" s="47">
        <f t="shared" si="6"/>
        <v>0</v>
      </c>
      <c r="Q36" s="29">
        <v>0</v>
      </c>
      <c r="R36" s="29"/>
      <c r="S36" s="29">
        <f>J36-K36</f>
        <v>900</v>
      </c>
      <c r="T36" s="29">
        <v>3.6</v>
      </c>
      <c r="U36" s="31"/>
      <c r="V36" s="123"/>
    </row>
    <row r="37" spans="1:22" s="3" customFormat="1" ht="1.5" customHeight="1" hidden="1">
      <c r="A37" s="114">
        <v>3</v>
      </c>
      <c r="B37" s="119" t="s">
        <v>27</v>
      </c>
      <c r="C37" s="119" t="s">
        <v>28</v>
      </c>
      <c r="D37" s="119" t="s">
        <v>39</v>
      </c>
      <c r="E37" s="128">
        <v>12</v>
      </c>
      <c r="F37" s="128">
        <v>2</v>
      </c>
      <c r="G37" s="114">
        <v>2012</v>
      </c>
      <c r="H37" s="114">
        <v>2012</v>
      </c>
      <c r="I37" s="47" t="s">
        <v>18</v>
      </c>
      <c r="J37" s="47">
        <v>0</v>
      </c>
      <c r="K37" s="47">
        <f>SUM(L37:P37)</f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26"/>
      <c r="R37" s="27" t="e">
        <f aca="true" t="shared" si="7" ref="R37:R43">Q37/J37*100</f>
        <v>#DIV/0!</v>
      </c>
      <c r="S37" s="26"/>
      <c r="T37" s="27" t="e">
        <f aca="true" t="shared" si="8" ref="T37:T43">S37/J37*100</f>
        <v>#DIV/0!</v>
      </c>
      <c r="U37" s="28"/>
      <c r="V37" s="42"/>
    </row>
    <row r="38" spans="1:22" s="3" customFormat="1" ht="34.5" customHeight="1" hidden="1">
      <c r="A38" s="115"/>
      <c r="B38" s="120"/>
      <c r="C38" s="120"/>
      <c r="D38" s="120"/>
      <c r="E38" s="128">
        <v>12</v>
      </c>
      <c r="F38" s="128"/>
      <c r="G38" s="115"/>
      <c r="H38" s="115"/>
      <c r="I38" s="47" t="s">
        <v>19</v>
      </c>
      <c r="J38" s="47">
        <v>0</v>
      </c>
      <c r="K38" s="47">
        <f t="shared" si="2"/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26"/>
      <c r="R38" s="27" t="e">
        <f t="shared" si="7"/>
        <v>#DIV/0!</v>
      </c>
      <c r="S38" s="26"/>
      <c r="T38" s="27" t="e">
        <f t="shared" si="8"/>
        <v>#DIV/0!</v>
      </c>
      <c r="U38" s="28"/>
      <c r="V38" s="42"/>
    </row>
    <row r="39" spans="1:22" s="3" customFormat="1" ht="34.5" customHeight="1" hidden="1">
      <c r="A39" s="115"/>
      <c r="B39" s="120"/>
      <c r="C39" s="120"/>
      <c r="D39" s="120"/>
      <c r="E39" s="128">
        <v>12</v>
      </c>
      <c r="F39" s="128"/>
      <c r="G39" s="115"/>
      <c r="H39" s="115"/>
      <c r="I39" s="47" t="s">
        <v>20</v>
      </c>
      <c r="J39" s="47">
        <v>0</v>
      </c>
      <c r="K39" s="47">
        <f t="shared" si="2"/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26"/>
      <c r="R39" s="27" t="e">
        <f t="shared" si="7"/>
        <v>#DIV/0!</v>
      </c>
      <c r="S39" s="26"/>
      <c r="T39" s="27" t="e">
        <f t="shared" si="8"/>
        <v>#DIV/0!</v>
      </c>
      <c r="U39" s="28"/>
      <c r="V39" s="42"/>
    </row>
    <row r="40" spans="1:22" s="3" customFormat="1" ht="34.5" customHeight="1" hidden="1">
      <c r="A40" s="115"/>
      <c r="B40" s="120"/>
      <c r="C40" s="120"/>
      <c r="D40" s="120"/>
      <c r="E40" s="128">
        <v>12</v>
      </c>
      <c r="F40" s="128"/>
      <c r="G40" s="115"/>
      <c r="H40" s="115"/>
      <c r="I40" s="47" t="s">
        <v>21</v>
      </c>
      <c r="J40" s="47">
        <v>0</v>
      </c>
      <c r="K40" s="47">
        <f t="shared" si="2"/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26"/>
      <c r="R40" s="27" t="e">
        <f t="shared" si="7"/>
        <v>#DIV/0!</v>
      </c>
      <c r="S40" s="26"/>
      <c r="T40" s="27" t="e">
        <f t="shared" si="8"/>
        <v>#DIV/0!</v>
      </c>
      <c r="U40" s="28"/>
      <c r="V40" s="42"/>
    </row>
    <row r="41" spans="1:22" s="3" customFormat="1" ht="34.5" customHeight="1" hidden="1">
      <c r="A41" s="115"/>
      <c r="B41" s="120"/>
      <c r="C41" s="120"/>
      <c r="D41" s="120"/>
      <c r="E41" s="128">
        <v>12</v>
      </c>
      <c r="F41" s="128"/>
      <c r="G41" s="115"/>
      <c r="H41" s="115"/>
      <c r="I41" s="47" t="s">
        <v>6</v>
      </c>
      <c r="J41" s="47">
        <v>0</v>
      </c>
      <c r="K41" s="47">
        <f t="shared" si="2"/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26"/>
      <c r="R41" s="27" t="e">
        <f t="shared" si="7"/>
        <v>#DIV/0!</v>
      </c>
      <c r="S41" s="26"/>
      <c r="T41" s="27" t="e">
        <f t="shared" si="8"/>
        <v>#DIV/0!</v>
      </c>
      <c r="U41" s="28"/>
      <c r="V41" s="42"/>
    </row>
    <row r="42" spans="1:22" s="3" customFormat="1" ht="34.5" customHeight="1" hidden="1">
      <c r="A42" s="115"/>
      <c r="B42" s="120"/>
      <c r="C42" s="120"/>
      <c r="D42" s="120"/>
      <c r="E42" s="128">
        <v>12</v>
      </c>
      <c r="F42" s="128"/>
      <c r="G42" s="115"/>
      <c r="H42" s="115"/>
      <c r="I42" s="47" t="s">
        <v>22</v>
      </c>
      <c r="J42" s="47">
        <v>0</v>
      </c>
      <c r="K42" s="47">
        <f t="shared" si="2"/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26"/>
      <c r="R42" s="27" t="e">
        <f t="shared" si="7"/>
        <v>#DIV/0!</v>
      </c>
      <c r="S42" s="26"/>
      <c r="T42" s="27" t="e">
        <f t="shared" si="8"/>
        <v>#DIV/0!</v>
      </c>
      <c r="U42" s="28"/>
      <c r="V42" s="42"/>
    </row>
    <row r="43" spans="1:22" s="3" customFormat="1" ht="34.5" customHeight="1" hidden="1">
      <c r="A43" s="115"/>
      <c r="B43" s="120"/>
      <c r="C43" s="120"/>
      <c r="D43" s="120"/>
      <c r="E43" s="128">
        <v>12</v>
      </c>
      <c r="F43" s="128"/>
      <c r="G43" s="115"/>
      <c r="H43" s="115"/>
      <c r="I43" s="47" t="s">
        <v>23</v>
      </c>
      <c r="J43" s="47">
        <v>0</v>
      </c>
      <c r="K43" s="47">
        <f t="shared" si="2"/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26"/>
      <c r="R43" s="27" t="e">
        <f t="shared" si="7"/>
        <v>#DIV/0!</v>
      </c>
      <c r="S43" s="26"/>
      <c r="T43" s="27" t="e">
        <f t="shared" si="8"/>
        <v>#DIV/0!</v>
      </c>
      <c r="U43" s="28"/>
      <c r="V43" s="42"/>
    </row>
    <row r="44" spans="1:22" s="3" customFormat="1" ht="34.5" customHeight="1" hidden="1">
      <c r="A44" s="115"/>
      <c r="B44" s="120"/>
      <c r="C44" s="120"/>
      <c r="D44" s="120"/>
      <c r="E44" s="128"/>
      <c r="F44" s="128"/>
      <c r="G44" s="115"/>
      <c r="H44" s="115"/>
      <c r="I44" s="47" t="s">
        <v>54</v>
      </c>
      <c r="J44" s="47">
        <v>0</v>
      </c>
      <c r="K44" s="47">
        <f t="shared" si="2"/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</row>
    <row r="45" spans="1:22" s="3" customFormat="1" ht="39.75" customHeight="1">
      <c r="A45" s="115"/>
      <c r="B45" s="120"/>
      <c r="C45" s="120"/>
      <c r="D45" s="120"/>
      <c r="E45" s="128"/>
      <c r="F45" s="128"/>
      <c r="G45" s="115"/>
      <c r="H45" s="115"/>
      <c r="I45" s="47" t="s">
        <v>26</v>
      </c>
      <c r="J45" s="47">
        <v>32900</v>
      </c>
      <c r="K45" s="47">
        <f t="shared" si="2"/>
        <v>32900</v>
      </c>
      <c r="L45" s="47">
        <v>0</v>
      </c>
      <c r="M45" s="47">
        <v>32900</v>
      </c>
      <c r="N45" s="47">
        <v>0</v>
      </c>
      <c r="O45" s="47">
        <v>0</v>
      </c>
      <c r="P45" s="47">
        <v>0</v>
      </c>
      <c r="Q45" s="26"/>
      <c r="R45" s="27"/>
      <c r="S45" s="26"/>
      <c r="T45" s="27"/>
      <c r="U45" s="28"/>
      <c r="V45" s="106" t="s">
        <v>33</v>
      </c>
    </row>
    <row r="46" spans="1:22" s="3" customFormat="1" ht="39.75" customHeight="1">
      <c r="A46" s="116"/>
      <c r="B46" s="121"/>
      <c r="C46" s="121"/>
      <c r="D46" s="121"/>
      <c r="E46" s="128"/>
      <c r="F46" s="128"/>
      <c r="G46" s="115"/>
      <c r="H46" s="116"/>
      <c r="I46" s="48" t="s">
        <v>7</v>
      </c>
      <c r="J46" s="47">
        <f aca="true" t="shared" si="9" ref="J46:P46">SUM(J37:J45)</f>
        <v>32900</v>
      </c>
      <c r="K46" s="47">
        <f t="shared" si="9"/>
        <v>32900</v>
      </c>
      <c r="L46" s="47">
        <f t="shared" si="9"/>
        <v>0</v>
      </c>
      <c r="M46" s="47">
        <f t="shared" si="9"/>
        <v>32900</v>
      </c>
      <c r="N46" s="47">
        <f t="shared" si="9"/>
        <v>0</v>
      </c>
      <c r="O46" s="47">
        <f t="shared" si="9"/>
        <v>0</v>
      </c>
      <c r="P46" s="47">
        <f t="shared" si="9"/>
        <v>0</v>
      </c>
      <c r="Q46" s="26"/>
      <c r="R46" s="27"/>
      <c r="S46" s="26"/>
      <c r="T46" s="27"/>
      <c r="U46" s="28"/>
      <c r="V46" s="118"/>
    </row>
    <row r="47" spans="1:22" s="3" customFormat="1" ht="34.5" customHeight="1" hidden="1">
      <c r="A47" s="115">
        <v>4</v>
      </c>
      <c r="B47" s="119" t="s">
        <v>27</v>
      </c>
      <c r="C47" s="119" t="s">
        <v>28</v>
      </c>
      <c r="D47" s="119" t="s">
        <v>65</v>
      </c>
      <c r="E47" s="128"/>
      <c r="F47" s="128"/>
      <c r="G47" s="114">
        <v>2012</v>
      </c>
      <c r="H47" s="114">
        <v>2012</v>
      </c>
      <c r="I47" s="47" t="s">
        <v>18</v>
      </c>
      <c r="J47" s="47">
        <v>0</v>
      </c>
      <c r="K47" s="47">
        <f>SUM(L47:P47)</f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26"/>
      <c r="R47" s="27"/>
      <c r="S47" s="26"/>
      <c r="T47" s="27"/>
      <c r="U47" s="28"/>
      <c r="V47" s="41"/>
    </row>
    <row r="48" spans="1:22" s="3" customFormat="1" ht="34.5" customHeight="1" hidden="1">
      <c r="A48" s="115"/>
      <c r="B48" s="120"/>
      <c r="C48" s="120"/>
      <c r="D48" s="120"/>
      <c r="E48" s="128"/>
      <c r="F48" s="128"/>
      <c r="G48" s="115"/>
      <c r="H48" s="115"/>
      <c r="I48" s="47" t="s">
        <v>19</v>
      </c>
      <c r="J48" s="47">
        <v>0</v>
      </c>
      <c r="K48" s="47">
        <f t="shared" si="2"/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26"/>
      <c r="R48" s="27"/>
      <c r="S48" s="26"/>
      <c r="T48" s="27"/>
      <c r="U48" s="28"/>
      <c r="V48" s="41"/>
    </row>
    <row r="49" spans="1:22" s="3" customFormat="1" ht="34.5" customHeight="1" hidden="1">
      <c r="A49" s="115"/>
      <c r="B49" s="120"/>
      <c r="C49" s="120"/>
      <c r="D49" s="120"/>
      <c r="E49" s="128"/>
      <c r="F49" s="128"/>
      <c r="G49" s="115"/>
      <c r="H49" s="115"/>
      <c r="I49" s="47" t="s">
        <v>20</v>
      </c>
      <c r="J49" s="47">
        <v>0</v>
      </c>
      <c r="K49" s="47">
        <f t="shared" si="2"/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26"/>
      <c r="R49" s="27"/>
      <c r="S49" s="26"/>
      <c r="T49" s="27"/>
      <c r="U49" s="28"/>
      <c r="V49" s="41"/>
    </row>
    <row r="50" spans="1:22" s="3" customFormat="1" ht="34.5" customHeight="1" hidden="1">
      <c r="A50" s="115"/>
      <c r="B50" s="120"/>
      <c r="C50" s="120"/>
      <c r="D50" s="120"/>
      <c r="E50" s="128"/>
      <c r="F50" s="128"/>
      <c r="G50" s="115"/>
      <c r="H50" s="115"/>
      <c r="I50" s="47" t="s">
        <v>21</v>
      </c>
      <c r="J50" s="47">
        <v>0</v>
      </c>
      <c r="K50" s="47">
        <f t="shared" si="2"/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26"/>
      <c r="R50" s="27"/>
      <c r="S50" s="26"/>
      <c r="T50" s="27"/>
      <c r="U50" s="28"/>
      <c r="V50" s="41"/>
    </row>
    <row r="51" spans="1:22" s="3" customFormat="1" ht="34.5" customHeight="1" hidden="1">
      <c r="A51" s="115"/>
      <c r="B51" s="120"/>
      <c r="C51" s="120"/>
      <c r="D51" s="120"/>
      <c r="E51" s="128"/>
      <c r="F51" s="128"/>
      <c r="G51" s="115"/>
      <c r="H51" s="115"/>
      <c r="I51" s="47" t="s">
        <v>6</v>
      </c>
      <c r="J51" s="47">
        <v>0</v>
      </c>
      <c r="K51" s="47">
        <f t="shared" si="2"/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26"/>
      <c r="R51" s="27"/>
      <c r="S51" s="26"/>
      <c r="T51" s="27"/>
      <c r="U51" s="28"/>
      <c r="V51" s="41"/>
    </row>
    <row r="52" spans="1:22" s="3" customFormat="1" ht="34.5" customHeight="1" hidden="1">
      <c r="A52" s="115"/>
      <c r="B52" s="120"/>
      <c r="C52" s="120"/>
      <c r="D52" s="120"/>
      <c r="E52" s="128"/>
      <c r="F52" s="128"/>
      <c r="G52" s="115"/>
      <c r="H52" s="115"/>
      <c r="I52" s="47" t="s">
        <v>22</v>
      </c>
      <c r="J52" s="47">
        <f>K52+L52+M52+N52+O52</f>
        <v>0</v>
      </c>
      <c r="K52" s="47">
        <f t="shared" si="2"/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26"/>
      <c r="R52" s="27"/>
      <c r="S52" s="26"/>
      <c r="T52" s="27"/>
      <c r="U52" s="28"/>
      <c r="V52" s="41"/>
    </row>
    <row r="53" spans="1:22" s="3" customFormat="1" ht="34.5" customHeight="1" hidden="1">
      <c r="A53" s="115"/>
      <c r="B53" s="120"/>
      <c r="C53" s="120"/>
      <c r="D53" s="120"/>
      <c r="E53" s="128"/>
      <c r="F53" s="128"/>
      <c r="G53" s="115"/>
      <c r="H53" s="115"/>
      <c r="I53" s="47" t="s">
        <v>23</v>
      </c>
      <c r="J53" s="47">
        <f>K53+L53+M53+N53+O53</f>
        <v>0</v>
      </c>
      <c r="K53" s="47">
        <f t="shared" si="2"/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26"/>
      <c r="R53" s="27"/>
      <c r="S53" s="26"/>
      <c r="T53" s="27"/>
      <c r="U53" s="28"/>
      <c r="V53" s="41"/>
    </row>
    <row r="54" spans="1:22" s="3" customFormat="1" ht="34.5" customHeight="1" hidden="1">
      <c r="A54" s="115"/>
      <c r="B54" s="120"/>
      <c r="C54" s="120"/>
      <c r="D54" s="120"/>
      <c r="E54" s="128"/>
      <c r="F54" s="128"/>
      <c r="G54" s="115"/>
      <c r="H54" s="115"/>
      <c r="I54" s="47" t="s">
        <v>54</v>
      </c>
      <c r="J54" s="47">
        <v>0</v>
      </c>
      <c r="K54" s="47">
        <f t="shared" si="2"/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26"/>
      <c r="R54" s="27"/>
      <c r="S54" s="26"/>
      <c r="T54" s="27"/>
      <c r="U54" s="28"/>
      <c r="V54" s="41"/>
    </row>
    <row r="55" spans="1:22" s="3" customFormat="1" ht="39.75" customHeight="1">
      <c r="A55" s="115"/>
      <c r="B55" s="120"/>
      <c r="C55" s="120"/>
      <c r="D55" s="120"/>
      <c r="E55" s="128">
        <v>12</v>
      </c>
      <c r="F55" s="128"/>
      <c r="G55" s="115"/>
      <c r="H55" s="115"/>
      <c r="I55" s="47" t="s">
        <v>26</v>
      </c>
      <c r="J55" s="47">
        <v>60000</v>
      </c>
      <c r="K55" s="47">
        <f t="shared" si="2"/>
        <v>60000</v>
      </c>
      <c r="L55" s="47">
        <v>0</v>
      </c>
      <c r="M55" s="47">
        <v>60000</v>
      </c>
      <c r="N55" s="47">
        <v>0</v>
      </c>
      <c r="O55" s="47">
        <v>0</v>
      </c>
      <c r="P55" s="47">
        <v>0</v>
      </c>
      <c r="Q55" s="26"/>
      <c r="R55" s="27">
        <f>Q55/J55*100</f>
        <v>0</v>
      </c>
      <c r="S55" s="26"/>
      <c r="T55" s="27">
        <f>S55/J55*100</f>
        <v>0</v>
      </c>
      <c r="U55" s="28"/>
      <c r="V55" s="126" t="s">
        <v>33</v>
      </c>
    </row>
    <row r="56" spans="1:22" s="3" customFormat="1" ht="39.75" customHeight="1">
      <c r="A56" s="116"/>
      <c r="B56" s="121"/>
      <c r="C56" s="121"/>
      <c r="D56" s="121"/>
      <c r="E56" s="128">
        <v>12</v>
      </c>
      <c r="F56" s="128"/>
      <c r="G56" s="116"/>
      <c r="H56" s="116"/>
      <c r="I56" s="48" t="s">
        <v>7</v>
      </c>
      <c r="J56" s="47">
        <f aca="true" t="shared" si="10" ref="J56:P56">SUM(J47:J55)</f>
        <v>60000</v>
      </c>
      <c r="K56" s="47">
        <f t="shared" si="10"/>
        <v>60000</v>
      </c>
      <c r="L56" s="47">
        <f t="shared" si="10"/>
        <v>0</v>
      </c>
      <c r="M56" s="47">
        <f t="shared" si="10"/>
        <v>60000</v>
      </c>
      <c r="N56" s="47">
        <f t="shared" si="10"/>
        <v>0</v>
      </c>
      <c r="O56" s="47">
        <f t="shared" si="10"/>
        <v>0</v>
      </c>
      <c r="P56" s="47">
        <f t="shared" si="10"/>
        <v>0</v>
      </c>
      <c r="Q56" s="26">
        <v>0</v>
      </c>
      <c r="R56" s="26"/>
      <c r="S56" s="26">
        <f>J56-K56</f>
        <v>0</v>
      </c>
      <c r="T56" s="26">
        <v>3.6</v>
      </c>
      <c r="U56" s="28"/>
      <c r="V56" s="126"/>
    </row>
    <row r="57" spans="1:22" s="3" customFormat="1" ht="34.5" customHeight="1" hidden="1">
      <c r="A57" s="114">
        <v>5</v>
      </c>
      <c r="B57" s="119" t="s">
        <v>27</v>
      </c>
      <c r="C57" s="119" t="s">
        <v>28</v>
      </c>
      <c r="D57" s="119" t="s">
        <v>66</v>
      </c>
      <c r="E57" s="16"/>
      <c r="F57" s="16"/>
      <c r="G57" s="114">
        <v>2012</v>
      </c>
      <c r="H57" s="114">
        <v>2012</v>
      </c>
      <c r="I57" s="47" t="s">
        <v>18</v>
      </c>
      <c r="J57" s="47">
        <f>K57+L57+M57+N57+O57</f>
        <v>0</v>
      </c>
      <c r="K57" s="47">
        <f>SUM(L57:P57)</f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26"/>
      <c r="R57" s="26"/>
      <c r="S57" s="26"/>
      <c r="T57" s="26"/>
      <c r="U57" s="28"/>
      <c r="V57" s="44"/>
    </row>
    <row r="58" spans="1:22" s="3" customFormat="1" ht="34.5" customHeight="1" hidden="1">
      <c r="A58" s="115"/>
      <c r="B58" s="120"/>
      <c r="C58" s="120"/>
      <c r="D58" s="120"/>
      <c r="E58" s="16"/>
      <c r="F58" s="16"/>
      <c r="G58" s="115"/>
      <c r="H58" s="115"/>
      <c r="I58" s="47" t="s">
        <v>19</v>
      </c>
      <c r="J58" s="47">
        <f aca="true" t="shared" si="11" ref="J58:J63">K58+L58+M58+N58+O58</f>
        <v>0</v>
      </c>
      <c r="K58" s="47">
        <f t="shared" si="2"/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26"/>
      <c r="R58" s="26"/>
      <c r="S58" s="26"/>
      <c r="T58" s="26"/>
      <c r="U58" s="28"/>
      <c r="V58" s="44"/>
    </row>
    <row r="59" spans="1:22" s="3" customFormat="1" ht="34.5" customHeight="1" hidden="1">
      <c r="A59" s="115"/>
      <c r="B59" s="120"/>
      <c r="C59" s="120"/>
      <c r="D59" s="120"/>
      <c r="E59" s="16"/>
      <c r="F59" s="16"/>
      <c r="G59" s="115"/>
      <c r="H59" s="115"/>
      <c r="I59" s="47" t="s">
        <v>20</v>
      </c>
      <c r="J59" s="47">
        <f t="shared" si="11"/>
        <v>0</v>
      </c>
      <c r="K59" s="47">
        <f t="shared" si="2"/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26"/>
      <c r="R59" s="26"/>
      <c r="S59" s="26"/>
      <c r="T59" s="26"/>
      <c r="U59" s="28"/>
      <c r="V59" s="44"/>
    </row>
    <row r="60" spans="1:22" s="3" customFormat="1" ht="34.5" customHeight="1" hidden="1">
      <c r="A60" s="115"/>
      <c r="B60" s="120"/>
      <c r="C60" s="120"/>
      <c r="D60" s="120"/>
      <c r="E60" s="16"/>
      <c r="F60" s="16"/>
      <c r="G60" s="115"/>
      <c r="H60" s="115"/>
      <c r="I60" s="47" t="s">
        <v>21</v>
      </c>
      <c r="J60" s="47">
        <f t="shared" si="11"/>
        <v>0</v>
      </c>
      <c r="K60" s="47">
        <f t="shared" si="2"/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6"/>
      <c r="R60" s="26"/>
      <c r="S60" s="26"/>
      <c r="T60" s="26"/>
      <c r="U60" s="28"/>
      <c r="V60" s="44"/>
    </row>
    <row r="61" spans="1:22" s="3" customFormat="1" ht="34.5" customHeight="1" hidden="1">
      <c r="A61" s="115"/>
      <c r="B61" s="120"/>
      <c r="C61" s="120"/>
      <c r="D61" s="120"/>
      <c r="E61" s="16"/>
      <c r="F61" s="16"/>
      <c r="G61" s="115"/>
      <c r="H61" s="115"/>
      <c r="I61" s="47" t="s">
        <v>6</v>
      </c>
      <c r="J61" s="47">
        <f t="shared" si="11"/>
        <v>0</v>
      </c>
      <c r="K61" s="47">
        <f t="shared" si="2"/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26"/>
      <c r="R61" s="26"/>
      <c r="S61" s="26"/>
      <c r="T61" s="26"/>
      <c r="U61" s="28"/>
      <c r="V61" s="44"/>
    </row>
    <row r="62" spans="1:22" s="3" customFormat="1" ht="34.5" customHeight="1" hidden="1">
      <c r="A62" s="115"/>
      <c r="B62" s="120"/>
      <c r="C62" s="120"/>
      <c r="D62" s="120"/>
      <c r="E62" s="16"/>
      <c r="F62" s="16"/>
      <c r="G62" s="115"/>
      <c r="H62" s="115"/>
      <c r="I62" s="47" t="s">
        <v>22</v>
      </c>
      <c r="J62" s="47">
        <f t="shared" si="11"/>
        <v>0</v>
      </c>
      <c r="K62" s="47">
        <f t="shared" si="2"/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26"/>
      <c r="R62" s="26"/>
      <c r="S62" s="26"/>
      <c r="T62" s="26"/>
      <c r="U62" s="28"/>
      <c r="V62" s="44"/>
    </row>
    <row r="63" spans="1:22" s="3" customFormat="1" ht="34.5" customHeight="1" hidden="1">
      <c r="A63" s="115"/>
      <c r="B63" s="120"/>
      <c r="C63" s="120"/>
      <c r="D63" s="120"/>
      <c r="E63" s="16"/>
      <c r="F63" s="16"/>
      <c r="G63" s="115"/>
      <c r="H63" s="115"/>
      <c r="I63" s="47" t="s">
        <v>23</v>
      </c>
      <c r="J63" s="47">
        <f t="shared" si="11"/>
        <v>0</v>
      </c>
      <c r="K63" s="47">
        <f t="shared" si="2"/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26"/>
      <c r="R63" s="26"/>
      <c r="S63" s="26"/>
      <c r="T63" s="26"/>
      <c r="U63" s="28"/>
      <c r="V63" s="44"/>
    </row>
    <row r="64" spans="1:22" s="3" customFormat="1" ht="34.5" customHeight="1" hidden="1">
      <c r="A64" s="115"/>
      <c r="B64" s="120"/>
      <c r="C64" s="120"/>
      <c r="D64" s="120"/>
      <c r="E64" s="16"/>
      <c r="F64" s="16"/>
      <c r="G64" s="115"/>
      <c r="H64" s="115"/>
      <c r="I64" s="47" t="s">
        <v>54</v>
      </c>
      <c r="J64" s="47">
        <v>0</v>
      </c>
      <c r="K64" s="47">
        <f t="shared" si="2"/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26"/>
      <c r="R64" s="26"/>
      <c r="S64" s="26"/>
      <c r="T64" s="26"/>
      <c r="U64" s="28"/>
      <c r="V64" s="44"/>
    </row>
    <row r="65" spans="1:22" s="3" customFormat="1" ht="39.75" customHeight="1">
      <c r="A65" s="115"/>
      <c r="B65" s="120"/>
      <c r="C65" s="120"/>
      <c r="D65" s="120"/>
      <c r="E65" s="16"/>
      <c r="F65" s="16"/>
      <c r="G65" s="115"/>
      <c r="H65" s="115"/>
      <c r="I65" s="47" t="s">
        <v>26</v>
      </c>
      <c r="J65" s="47">
        <v>15100</v>
      </c>
      <c r="K65" s="47">
        <f t="shared" si="2"/>
        <v>15100</v>
      </c>
      <c r="L65" s="47">
        <v>0</v>
      </c>
      <c r="M65" s="47">
        <v>15100</v>
      </c>
      <c r="N65" s="47">
        <v>0</v>
      </c>
      <c r="O65" s="47">
        <v>0</v>
      </c>
      <c r="P65" s="47">
        <v>0</v>
      </c>
      <c r="Q65" s="26"/>
      <c r="R65" s="26"/>
      <c r="S65" s="26"/>
      <c r="T65" s="26"/>
      <c r="U65" s="28"/>
      <c r="V65" s="126" t="s">
        <v>33</v>
      </c>
    </row>
    <row r="66" spans="1:22" s="3" customFormat="1" ht="39.75" customHeight="1">
      <c r="A66" s="116"/>
      <c r="B66" s="121"/>
      <c r="C66" s="121"/>
      <c r="D66" s="121"/>
      <c r="E66" s="16"/>
      <c r="F66" s="16"/>
      <c r="G66" s="116"/>
      <c r="H66" s="116"/>
      <c r="I66" s="48" t="s">
        <v>7</v>
      </c>
      <c r="J66" s="47">
        <f aca="true" t="shared" si="12" ref="J66:P66">SUM(J57:J65)</f>
        <v>15100</v>
      </c>
      <c r="K66" s="47">
        <f t="shared" si="12"/>
        <v>15100</v>
      </c>
      <c r="L66" s="47">
        <f t="shared" si="12"/>
        <v>0</v>
      </c>
      <c r="M66" s="47">
        <f t="shared" si="12"/>
        <v>15100</v>
      </c>
      <c r="N66" s="47">
        <f t="shared" si="12"/>
        <v>0</v>
      </c>
      <c r="O66" s="47">
        <f t="shared" si="12"/>
        <v>0</v>
      </c>
      <c r="P66" s="47">
        <f t="shared" si="12"/>
        <v>0</v>
      </c>
      <c r="Q66" s="26"/>
      <c r="R66" s="26"/>
      <c r="S66" s="26"/>
      <c r="T66" s="26"/>
      <c r="U66" s="28"/>
      <c r="V66" s="126"/>
    </row>
    <row r="67" spans="1:32" s="3" customFormat="1" ht="34.5" customHeight="1" hidden="1">
      <c r="A67" s="113">
        <v>6</v>
      </c>
      <c r="B67" s="104" t="s">
        <v>27</v>
      </c>
      <c r="C67" s="104" t="s">
        <v>28</v>
      </c>
      <c r="D67" s="104" t="s">
        <v>36</v>
      </c>
      <c r="E67" s="117">
        <v>12</v>
      </c>
      <c r="F67" s="117">
        <v>3</v>
      </c>
      <c r="G67" s="113">
        <v>2011</v>
      </c>
      <c r="H67" s="113">
        <v>2012</v>
      </c>
      <c r="I67" s="47" t="s">
        <v>18</v>
      </c>
      <c r="J67" s="47">
        <v>0</v>
      </c>
      <c r="K67" s="47">
        <f>SUM(L67:P67)</f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12"/>
      <c r="R67" s="13" t="e">
        <f aca="true" t="shared" si="13" ref="R67:R75">Q67/J67*100</f>
        <v>#DIV/0!</v>
      </c>
      <c r="S67" s="12"/>
      <c r="T67" s="12"/>
      <c r="U67" s="6"/>
      <c r="V67" s="6"/>
      <c r="X67" s="47" t="s">
        <v>18</v>
      </c>
      <c r="Y67" s="70">
        <f>SUMIF($I$17:$I$77,$X67,J$17:J$77)</f>
        <v>0</v>
      </c>
      <c r="Z67" s="70">
        <f aca="true" t="shared" si="14" ref="Z67:AF67">SUMIF($I$17:$I$77,$X67,K$17:K$77)</f>
        <v>0</v>
      </c>
      <c r="AA67" s="70">
        <f t="shared" si="14"/>
        <v>0</v>
      </c>
      <c r="AB67" s="70">
        <f t="shared" si="14"/>
        <v>0</v>
      </c>
      <c r="AC67" s="70">
        <f t="shared" si="14"/>
        <v>0</v>
      </c>
      <c r="AD67" s="70">
        <f t="shared" si="14"/>
        <v>0</v>
      </c>
      <c r="AE67" s="70">
        <f t="shared" si="14"/>
        <v>0</v>
      </c>
      <c r="AF67" s="70">
        <f t="shared" si="14"/>
        <v>0</v>
      </c>
    </row>
    <row r="68" spans="1:32" s="3" customFormat="1" ht="34.5" customHeight="1" hidden="1">
      <c r="A68" s="113">
        <v>3.30710659898478</v>
      </c>
      <c r="B68" s="104" t="s">
        <v>27</v>
      </c>
      <c r="C68" s="104" t="s">
        <v>28</v>
      </c>
      <c r="D68" s="104" t="s">
        <v>32</v>
      </c>
      <c r="E68" s="117">
        <v>12</v>
      </c>
      <c r="F68" s="117"/>
      <c r="G68" s="113"/>
      <c r="H68" s="113"/>
      <c r="I68" s="47" t="s">
        <v>19</v>
      </c>
      <c r="J68" s="47">
        <v>0</v>
      </c>
      <c r="K68" s="47">
        <f t="shared" si="2"/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12"/>
      <c r="R68" s="13" t="e">
        <f t="shared" si="13"/>
        <v>#DIV/0!</v>
      </c>
      <c r="S68" s="12"/>
      <c r="T68" s="12"/>
      <c r="U68" s="6"/>
      <c r="V68" s="6"/>
      <c r="X68" s="47" t="s">
        <v>19</v>
      </c>
      <c r="Y68" s="70">
        <f aca="true" t="shared" si="15" ref="Y68:Y76">SUMIF($I$17:$I$77,$X68,J$17:J$77)</f>
        <v>0</v>
      </c>
      <c r="Z68" s="70">
        <f aca="true" t="shared" si="16" ref="Z68:Z76">SUMIF($I$17:$I$77,$X68,K$17:K$77)</f>
        <v>0</v>
      </c>
      <c r="AA68" s="70">
        <f aca="true" t="shared" si="17" ref="AA68:AA76">SUMIF($I$17:$I$77,$X68,L$17:L$77)</f>
        <v>0</v>
      </c>
      <c r="AB68" s="70">
        <f aca="true" t="shared" si="18" ref="AB68:AB76">SUMIF($I$17:$I$77,$X68,M$17:M$77)</f>
        <v>0</v>
      </c>
      <c r="AC68" s="70">
        <f aca="true" t="shared" si="19" ref="AC68:AC76">SUMIF($I$17:$I$77,$X68,N$17:N$77)</f>
        <v>0</v>
      </c>
      <c r="AD68" s="70">
        <f aca="true" t="shared" si="20" ref="AD68:AD76">SUMIF($I$17:$I$77,$X68,O$17:O$77)</f>
        <v>0</v>
      </c>
      <c r="AE68" s="70">
        <f aca="true" t="shared" si="21" ref="AE68:AE76">SUMIF($I$17:$I$77,$X68,P$17:P$77)</f>
        <v>0</v>
      </c>
      <c r="AF68" s="70">
        <f aca="true" t="shared" si="22" ref="AF68:AF76">SUMIF($I$17:$I$77,$X68,Q$17:Q$77)</f>
        <v>0</v>
      </c>
    </row>
    <row r="69" spans="1:32" s="3" customFormat="1" ht="34.5" customHeight="1" hidden="1">
      <c r="A69" s="113">
        <v>3.36040609137056</v>
      </c>
      <c r="B69" s="104" t="s">
        <v>27</v>
      </c>
      <c r="C69" s="104" t="s">
        <v>28</v>
      </c>
      <c r="D69" s="104" t="s">
        <v>32</v>
      </c>
      <c r="E69" s="117">
        <v>12</v>
      </c>
      <c r="F69" s="117"/>
      <c r="G69" s="113"/>
      <c r="H69" s="113"/>
      <c r="I69" s="47" t="s">
        <v>20</v>
      </c>
      <c r="J69" s="47">
        <v>0</v>
      </c>
      <c r="K69" s="47">
        <f t="shared" si="2"/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12"/>
      <c r="R69" s="13" t="e">
        <f t="shared" si="13"/>
        <v>#DIV/0!</v>
      </c>
      <c r="S69" s="12"/>
      <c r="T69" s="12"/>
      <c r="U69" s="6"/>
      <c r="V69" s="6"/>
      <c r="X69" s="47" t="s">
        <v>20</v>
      </c>
      <c r="Y69" s="70">
        <f t="shared" si="15"/>
        <v>0</v>
      </c>
      <c r="Z69" s="70">
        <f t="shared" si="16"/>
        <v>0</v>
      </c>
      <c r="AA69" s="70">
        <f t="shared" si="17"/>
        <v>0</v>
      </c>
      <c r="AB69" s="70">
        <f t="shared" si="18"/>
        <v>0</v>
      </c>
      <c r="AC69" s="70">
        <f t="shared" si="19"/>
        <v>0</v>
      </c>
      <c r="AD69" s="70">
        <f t="shared" si="20"/>
        <v>0</v>
      </c>
      <c r="AE69" s="70">
        <f t="shared" si="21"/>
        <v>0</v>
      </c>
      <c r="AF69" s="70">
        <f t="shared" si="22"/>
        <v>0</v>
      </c>
    </row>
    <row r="70" spans="1:32" s="3" customFormat="1" ht="34.5" customHeight="1" hidden="1">
      <c r="A70" s="113">
        <v>3.41370558375635</v>
      </c>
      <c r="B70" s="104" t="s">
        <v>27</v>
      </c>
      <c r="C70" s="104" t="s">
        <v>28</v>
      </c>
      <c r="D70" s="104" t="s">
        <v>32</v>
      </c>
      <c r="E70" s="117">
        <v>12</v>
      </c>
      <c r="F70" s="117"/>
      <c r="G70" s="113"/>
      <c r="H70" s="113"/>
      <c r="I70" s="47" t="s">
        <v>21</v>
      </c>
      <c r="J70" s="47">
        <v>0</v>
      </c>
      <c r="K70" s="47">
        <f t="shared" si="2"/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12"/>
      <c r="R70" s="13" t="e">
        <f t="shared" si="13"/>
        <v>#DIV/0!</v>
      </c>
      <c r="S70" s="12"/>
      <c r="T70" s="12"/>
      <c r="U70" s="6"/>
      <c r="V70" s="6"/>
      <c r="X70" s="47" t="s">
        <v>21</v>
      </c>
      <c r="Y70" s="70">
        <f t="shared" si="15"/>
        <v>0</v>
      </c>
      <c r="Z70" s="70">
        <f t="shared" si="16"/>
        <v>0</v>
      </c>
      <c r="AA70" s="70">
        <f t="shared" si="17"/>
        <v>0</v>
      </c>
      <c r="AB70" s="70">
        <f t="shared" si="18"/>
        <v>0</v>
      </c>
      <c r="AC70" s="70">
        <f t="shared" si="19"/>
        <v>0</v>
      </c>
      <c r="AD70" s="70">
        <f t="shared" si="20"/>
        <v>0</v>
      </c>
      <c r="AE70" s="70">
        <f t="shared" si="21"/>
        <v>0</v>
      </c>
      <c r="AF70" s="70">
        <f t="shared" si="22"/>
        <v>0</v>
      </c>
    </row>
    <row r="71" spans="1:32" s="3" customFormat="1" ht="34.5" customHeight="1" hidden="1">
      <c r="A71" s="113">
        <v>3.46700507614214</v>
      </c>
      <c r="B71" s="104" t="s">
        <v>27</v>
      </c>
      <c r="C71" s="104" t="s">
        <v>28</v>
      </c>
      <c r="D71" s="104" t="s">
        <v>32</v>
      </c>
      <c r="E71" s="117">
        <v>12</v>
      </c>
      <c r="F71" s="117"/>
      <c r="G71" s="113"/>
      <c r="H71" s="113"/>
      <c r="I71" s="47" t="s">
        <v>6</v>
      </c>
      <c r="J71" s="47">
        <v>0</v>
      </c>
      <c r="K71" s="47">
        <f t="shared" si="2"/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12"/>
      <c r="R71" s="13" t="e">
        <f t="shared" si="13"/>
        <v>#DIV/0!</v>
      </c>
      <c r="S71" s="12"/>
      <c r="T71" s="7"/>
      <c r="U71" s="6"/>
      <c r="V71" s="6"/>
      <c r="X71" s="47" t="s">
        <v>6</v>
      </c>
      <c r="Y71" s="70">
        <f t="shared" si="15"/>
        <v>0</v>
      </c>
      <c r="Z71" s="70">
        <f t="shared" si="16"/>
        <v>0</v>
      </c>
      <c r="AA71" s="70">
        <f t="shared" si="17"/>
        <v>0</v>
      </c>
      <c r="AB71" s="70">
        <f t="shared" si="18"/>
        <v>0</v>
      </c>
      <c r="AC71" s="70">
        <f t="shared" si="19"/>
        <v>0</v>
      </c>
      <c r="AD71" s="70">
        <f t="shared" si="20"/>
        <v>0</v>
      </c>
      <c r="AE71" s="70">
        <f t="shared" si="21"/>
        <v>0</v>
      </c>
      <c r="AF71" s="70">
        <f t="shared" si="22"/>
        <v>0</v>
      </c>
    </row>
    <row r="72" spans="1:32" s="3" customFormat="1" ht="34.5" customHeight="1" hidden="1">
      <c r="A72" s="113">
        <v>3.52030456852792</v>
      </c>
      <c r="B72" s="104" t="s">
        <v>27</v>
      </c>
      <c r="C72" s="104" t="s">
        <v>28</v>
      </c>
      <c r="D72" s="104" t="s">
        <v>32</v>
      </c>
      <c r="E72" s="117">
        <v>12</v>
      </c>
      <c r="F72" s="117"/>
      <c r="G72" s="113"/>
      <c r="H72" s="113"/>
      <c r="I72" s="47" t="s">
        <v>22</v>
      </c>
      <c r="J72" s="47">
        <v>0</v>
      </c>
      <c r="K72" s="47">
        <f t="shared" si="2"/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12"/>
      <c r="R72" s="13" t="e">
        <f t="shared" si="13"/>
        <v>#DIV/0!</v>
      </c>
      <c r="S72" s="12"/>
      <c r="T72" s="13" t="e">
        <f>S72/J72*100</f>
        <v>#DIV/0!</v>
      </c>
      <c r="U72" s="6"/>
      <c r="V72" s="6"/>
      <c r="X72" s="47" t="s">
        <v>22</v>
      </c>
      <c r="Y72" s="70">
        <f t="shared" si="15"/>
        <v>0</v>
      </c>
      <c r="Z72" s="70">
        <f t="shared" si="16"/>
        <v>0</v>
      </c>
      <c r="AA72" s="70">
        <f t="shared" si="17"/>
        <v>0</v>
      </c>
      <c r="AB72" s="70">
        <f t="shared" si="18"/>
        <v>0</v>
      </c>
      <c r="AC72" s="70">
        <f t="shared" si="19"/>
        <v>0</v>
      </c>
      <c r="AD72" s="70">
        <f t="shared" si="20"/>
        <v>0</v>
      </c>
      <c r="AE72" s="70">
        <f t="shared" si="21"/>
        <v>0</v>
      </c>
      <c r="AF72" s="70">
        <f t="shared" si="22"/>
        <v>0</v>
      </c>
    </row>
    <row r="73" spans="1:32" s="3" customFormat="1" ht="34.5" customHeight="1" hidden="1">
      <c r="A73" s="113">
        <v>3.57360406091371</v>
      </c>
      <c r="B73" s="104" t="s">
        <v>27</v>
      </c>
      <c r="C73" s="104" t="s">
        <v>28</v>
      </c>
      <c r="D73" s="104" t="s">
        <v>32</v>
      </c>
      <c r="E73" s="117">
        <v>12</v>
      </c>
      <c r="F73" s="117"/>
      <c r="G73" s="113"/>
      <c r="H73" s="113"/>
      <c r="I73" s="47" t="s">
        <v>23</v>
      </c>
      <c r="J73" s="47">
        <v>0</v>
      </c>
      <c r="K73" s="47">
        <f t="shared" si="2"/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12"/>
      <c r="R73" s="13" t="e">
        <f t="shared" si="13"/>
        <v>#DIV/0!</v>
      </c>
      <c r="S73" s="12"/>
      <c r="T73" s="13" t="e">
        <f>S73/J73*100</f>
        <v>#DIV/0!</v>
      </c>
      <c r="U73" s="6"/>
      <c r="V73" s="6"/>
      <c r="X73" s="47" t="s">
        <v>23</v>
      </c>
      <c r="Y73" s="70">
        <f t="shared" si="15"/>
        <v>0</v>
      </c>
      <c r="Z73" s="70">
        <f t="shared" si="16"/>
        <v>0</v>
      </c>
      <c r="AA73" s="70">
        <f t="shared" si="17"/>
        <v>0</v>
      </c>
      <c r="AB73" s="70">
        <f t="shared" si="18"/>
        <v>0</v>
      </c>
      <c r="AC73" s="70">
        <f t="shared" si="19"/>
        <v>0</v>
      </c>
      <c r="AD73" s="70">
        <f t="shared" si="20"/>
        <v>0</v>
      </c>
      <c r="AE73" s="70">
        <f t="shared" si="21"/>
        <v>0</v>
      </c>
      <c r="AF73" s="70">
        <f t="shared" si="22"/>
        <v>0</v>
      </c>
    </row>
    <row r="74" spans="1:32" s="3" customFormat="1" ht="34.5" customHeight="1" hidden="1">
      <c r="A74" s="113"/>
      <c r="B74" s="104"/>
      <c r="C74" s="104"/>
      <c r="D74" s="104"/>
      <c r="E74" s="117"/>
      <c r="F74" s="117"/>
      <c r="G74" s="113"/>
      <c r="H74" s="113"/>
      <c r="I74" s="47" t="s">
        <v>54</v>
      </c>
      <c r="J74" s="47">
        <f>K74+L74+M74+N74+O74</f>
        <v>0</v>
      </c>
      <c r="K74" s="47">
        <f t="shared" si="2"/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12"/>
      <c r="R74" s="13"/>
      <c r="S74" s="12"/>
      <c r="T74" s="13"/>
      <c r="U74" s="6"/>
      <c r="V74" s="33"/>
      <c r="X74" s="47" t="s">
        <v>54</v>
      </c>
      <c r="Y74" s="70">
        <f t="shared" si="15"/>
        <v>0</v>
      </c>
      <c r="Z74" s="70">
        <f t="shared" si="16"/>
        <v>0</v>
      </c>
      <c r="AA74" s="70">
        <f t="shared" si="17"/>
        <v>0</v>
      </c>
      <c r="AB74" s="70">
        <f t="shared" si="18"/>
        <v>0</v>
      </c>
      <c r="AC74" s="70">
        <f t="shared" si="19"/>
        <v>0</v>
      </c>
      <c r="AD74" s="70">
        <f t="shared" si="20"/>
        <v>0</v>
      </c>
      <c r="AE74" s="70">
        <f t="shared" si="21"/>
        <v>0</v>
      </c>
      <c r="AF74" s="70">
        <f t="shared" si="22"/>
        <v>0</v>
      </c>
    </row>
    <row r="75" spans="1:32" s="3" customFormat="1" ht="39.75" customHeight="1">
      <c r="A75" s="113">
        <v>3.6269035532995</v>
      </c>
      <c r="B75" s="104" t="s">
        <v>27</v>
      </c>
      <c r="C75" s="104" t="s">
        <v>28</v>
      </c>
      <c r="D75" s="104" t="s">
        <v>32</v>
      </c>
      <c r="E75" s="117">
        <v>12</v>
      </c>
      <c r="F75" s="117"/>
      <c r="G75" s="113"/>
      <c r="H75" s="113"/>
      <c r="I75" s="47" t="s">
        <v>26</v>
      </c>
      <c r="J75" s="47">
        <v>1800</v>
      </c>
      <c r="K75" s="47">
        <f t="shared" si="2"/>
        <v>1800</v>
      </c>
      <c r="L75" s="47">
        <v>790</v>
      </c>
      <c r="M75" s="47">
        <v>1010</v>
      </c>
      <c r="N75" s="47">
        <v>0</v>
      </c>
      <c r="O75" s="47">
        <v>0</v>
      </c>
      <c r="P75" s="47">
        <v>0</v>
      </c>
      <c r="Q75" s="12"/>
      <c r="R75" s="13">
        <f t="shared" si="13"/>
        <v>0</v>
      </c>
      <c r="S75" s="12"/>
      <c r="T75" s="13">
        <f>S75/J75*100</f>
        <v>0</v>
      </c>
      <c r="U75" s="6"/>
      <c r="V75" s="138"/>
      <c r="X75" s="47" t="s">
        <v>26</v>
      </c>
      <c r="Y75" s="70">
        <f t="shared" si="15"/>
        <v>238204</v>
      </c>
      <c r="Z75" s="70">
        <f t="shared" si="16"/>
        <v>236304</v>
      </c>
      <c r="AA75" s="70">
        <f t="shared" si="17"/>
        <v>49894</v>
      </c>
      <c r="AB75" s="70">
        <f t="shared" si="18"/>
        <v>123910</v>
      </c>
      <c r="AC75" s="70">
        <f t="shared" si="19"/>
        <v>25200</v>
      </c>
      <c r="AD75" s="70">
        <f t="shared" si="20"/>
        <v>18800</v>
      </c>
      <c r="AE75" s="70">
        <f t="shared" si="21"/>
        <v>18500</v>
      </c>
      <c r="AF75" s="70">
        <f t="shared" si="22"/>
        <v>0</v>
      </c>
    </row>
    <row r="76" spans="1:33" s="3" customFormat="1" ht="39.75" customHeight="1">
      <c r="A76" s="113">
        <v>3.73350253807107</v>
      </c>
      <c r="B76" s="104" t="s">
        <v>27</v>
      </c>
      <c r="C76" s="104"/>
      <c r="D76" s="104"/>
      <c r="E76" s="117">
        <v>12</v>
      </c>
      <c r="F76" s="117"/>
      <c r="G76" s="113"/>
      <c r="H76" s="113"/>
      <c r="I76" s="48" t="s">
        <v>7</v>
      </c>
      <c r="J76" s="47">
        <f aca="true" t="shared" si="23" ref="J76:P76">SUM(J67:J75)</f>
        <v>1800</v>
      </c>
      <c r="K76" s="47">
        <f t="shared" si="23"/>
        <v>1800</v>
      </c>
      <c r="L76" s="47">
        <f t="shared" si="23"/>
        <v>790</v>
      </c>
      <c r="M76" s="47">
        <f t="shared" si="23"/>
        <v>1010</v>
      </c>
      <c r="N76" s="47">
        <f t="shared" si="23"/>
        <v>0</v>
      </c>
      <c r="O76" s="47">
        <f t="shared" si="23"/>
        <v>0</v>
      </c>
      <c r="P76" s="47">
        <f t="shared" si="23"/>
        <v>0</v>
      </c>
      <c r="Q76" s="12">
        <f>J76-K76</f>
        <v>0</v>
      </c>
      <c r="R76" s="12"/>
      <c r="S76" s="12">
        <f>J76-K76</f>
        <v>0</v>
      </c>
      <c r="T76" s="13">
        <f>S76/J76*100</f>
        <v>0</v>
      </c>
      <c r="U76" s="6"/>
      <c r="V76" s="139"/>
      <c r="X76" s="48" t="s">
        <v>7</v>
      </c>
      <c r="Y76" s="70">
        <f t="shared" si="15"/>
        <v>238204</v>
      </c>
      <c r="Z76" s="70">
        <f t="shared" si="16"/>
        <v>236304</v>
      </c>
      <c r="AA76" s="70">
        <f t="shared" si="17"/>
        <v>49894</v>
      </c>
      <c r="AB76" s="70">
        <f t="shared" si="18"/>
        <v>123910</v>
      </c>
      <c r="AC76" s="70">
        <f t="shared" si="19"/>
        <v>25200</v>
      </c>
      <c r="AD76" s="70">
        <f t="shared" si="20"/>
        <v>18800</v>
      </c>
      <c r="AE76" s="70">
        <f t="shared" si="21"/>
        <v>18500</v>
      </c>
      <c r="AF76" s="70">
        <f t="shared" si="22"/>
        <v>0</v>
      </c>
      <c r="AG76" s="5">
        <f>SUM(AA76:AF76)</f>
        <v>236304</v>
      </c>
    </row>
    <row r="77" spans="1:23" s="3" customFormat="1" ht="0.75" customHeight="1">
      <c r="A77" s="46"/>
      <c r="B77" s="57"/>
      <c r="C77" s="57"/>
      <c r="D77" s="57"/>
      <c r="E77" s="9"/>
      <c r="F77" s="9"/>
      <c r="G77" s="46"/>
      <c r="H77" s="46"/>
      <c r="I77" s="48" t="s">
        <v>42</v>
      </c>
      <c r="J77" s="48">
        <f>SUM(J76,J66,J56,J46,J36,J26)</f>
        <v>238204</v>
      </c>
      <c r="K77" s="48">
        <f aca="true" t="shared" si="24" ref="K77:P77">SUM(K76,K66,K56,K46,K36,K26)</f>
        <v>236304</v>
      </c>
      <c r="L77" s="48">
        <f t="shared" si="24"/>
        <v>49894</v>
      </c>
      <c r="M77" s="48">
        <f t="shared" si="24"/>
        <v>123910</v>
      </c>
      <c r="N77" s="48">
        <f t="shared" si="24"/>
        <v>25200</v>
      </c>
      <c r="O77" s="48">
        <f t="shared" si="24"/>
        <v>18800</v>
      </c>
      <c r="P77" s="48">
        <f t="shared" si="24"/>
        <v>18500</v>
      </c>
      <c r="Q77" s="20"/>
      <c r="R77" s="20"/>
      <c r="S77" s="20"/>
      <c r="T77" s="20"/>
      <c r="U77" s="23"/>
      <c r="V77" s="21"/>
      <c r="W77" s="5">
        <f>SUM(L77:V77)</f>
        <v>236304</v>
      </c>
    </row>
    <row r="78" spans="1:22" s="3" customFormat="1" ht="19.5" customHeight="1" hidden="1">
      <c r="A78" s="102" t="s">
        <v>40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1"/>
      <c r="R78" s="11"/>
      <c r="S78" s="11"/>
      <c r="T78" s="11"/>
      <c r="U78" s="4"/>
      <c r="V78" s="6"/>
    </row>
    <row r="79" spans="1:32" s="3" customFormat="1" ht="34.5" customHeight="1" hidden="1">
      <c r="A79" s="114">
        <v>7</v>
      </c>
      <c r="B79" s="119" t="s">
        <v>27</v>
      </c>
      <c r="C79" s="119" t="s">
        <v>28</v>
      </c>
      <c r="D79" s="119" t="s">
        <v>67</v>
      </c>
      <c r="E79" s="46"/>
      <c r="F79" s="46"/>
      <c r="G79" s="114">
        <v>2011</v>
      </c>
      <c r="H79" s="114">
        <v>2013</v>
      </c>
      <c r="I79" s="47" t="s">
        <v>18</v>
      </c>
      <c r="J79" s="47">
        <v>0</v>
      </c>
      <c r="K79" s="47">
        <f aca="true" t="shared" si="25" ref="K79:K87">SUM(L79:P79)</f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11"/>
      <c r="R79" s="11"/>
      <c r="S79" s="11"/>
      <c r="T79" s="11"/>
      <c r="U79" s="4"/>
      <c r="V79" s="60"/>
      <c r="X79" s="47" t="s">
        <v>18</v>
      </c>
      <c r="Y79" s="70">
        <f>SUMIF($I$79:$I$89,$X79,J$79:J$89)</f>
        <v>0</v>
      </c>
      <c r="Z79" s="70">
        <f aca="true" t="shared" si="26" ref="Z79:AF79">SUMIF($I$79:$I$89,$X79,K$79:K$89)</f>
        <v>0</v>
      </c>
      <c r="AA79" s="70">
        <f t="shared" si="26"/>
        <v>0</v>
      </c>
      <c r="AB79" s="70">
        <f t="shared" si="26"/>
        <v>0</v>
      </c>
      <c r="AC79" s="70">
        <f t="shared" si="26"/>
        <v>0</v>
      </c>
      <c r="AD79" s="70">
        <f t="shared" si="26"/>
        <v>0</v>
      </c>
      <c r="AE79" s="70">
        <f t="shared" si="26"/>
        <v>0</v>
      </c>
      <c r="AF79" s="70">
        <f t="shared" si="26"/>
        <v>0</v>
      </c>
    </row>
    <row r="80" spans="1:32" s="3" customFormat="1" ht="34.5" customHeight="1" hidden="1">
      <c r="A80" s="115"/>
      <c r="B80" s="120"/>
      <c r="C80" s="120"/>
      <c r="D80" s="120"/>
      <c r="E80" s="46"/>
      <c r="F80" s="46"/>
      <c r="G80" s="115"/>
      <c r="H80" s="115"/>
      <c r="I80" s="47" t="s">
        <v>19</v>
      </c>
      <c r="J80" s="47">
        <v>0</v>
      </c>
      <c r="K80" s="47">
        <f t="shared" si="25"/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11"/>
      <c r="R80" s="11"/>
      <c r="S80" s="11"/>
      <c r="T80" s="11"/>
      <c r="U80" s="4"/>
      <c r="V80" s="60"/>
      <c r="X80" s="47" t="s">
        <v>19</v>
      </c>
      <c r="Y80" s="70">
        <f aca="true" t="shared" si="27" ref="Y80:Y88">SUMIF($I$79:$I$89,$X80,J$79:J$89)</f>
        <v>0</v>
      </c>
      <c r="Z80" s="70">
        <f aca="true" t="shared" si="28" ref="Z80:Z88">SUMIF($I$79:$I$89,$X80,K$79:K$89)</f>
        <v>0</v>
      </c>
      <c r="AA80" s="70">
        <f aca="true" t="shared" si="29" ref="AA80:AA88">SUMIF($I$79:$I$89,$X80,L$79:L$89)</f>
        <v>0</v>
      </c>
      <c r="AB80" s="70">
        <f aca="true" t="shared" si="30" ref="AB80:AB88">SUMIF($I$79:$I$89,$X80,M$79:M$89)</f>
        <v>0</v>
      </c>
      <c r="AC80" s="70">
        <f aca="true" t="shared" si="31" ref="AC80:AC88">SUMIF($I$79:$I$89,$X80,N$79:N$89)</f>
        <v>0</v>
      </c>
      <c r="AD80" s="70">
        <f aca="true" t="shared" si="32" ref="AD80:AD88">SUMIF($I$79:$I$89,$X80,O$79:O$89)</f>
        <v>0</v>
      </c>
      <c r="AE80" s="70">
        <f aca="true" t="shared" si="33" ref="AE80:AE88">SUMIF($I$79:$I$89,$X80,P$79:P$89)</f>
        <v>0</v>
      </c>
      <c r="AF80" s="70">
        <f aca="true" t="shared" si="34" ref="AF80:AF88">SUMIF($I$79:$I$89,$X80,Q$79:Q$89)</f>
        <v>0</v>
      </c>
    </row>
    <row r="81" spans="1:32" s="3" customFormat="1" ht="34.5" customHeight="1" hidden="1">
      <c r="A81" s="115"/>
      <c r="B81" s="120"/>
      <c r="C81" s="120"/>
      <c r="D81" s="120"/>
      <c r="E81" s="46"/>
      <c r="F81" s="46"/>
      <c r="G81" s="115"/>
      <c r="H81" s="115"/>
      <c r="I81" s="47" t="s">
        <v>20</v>
      </c>
      <c r="J81" s="47">
        <v>0</v>
      </c>
      <c r="K81" s="47">
        <f t="shared" si="25"/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11"/>
      <c r="R81" s="11"/>
      <c r="S81" s="11"/>
      <c r="T81" s="11"/>
      <c r="U81" s="4"/>
      <c r="V81" s="60"/>
      <c r="X81" s="47" t="s">
        <v>20</v>
      </c>
      <c r="Y81" s="70">
        <f t="shared" si="27"/>
        <v>0</v>
      </c>
      <c r="Z81" s="70">
        <f t="shared" si="28"/>
        <v>0</v>
      </c>
      <c r="AA81" s="70">
        <f t="shared" si="29"/>
        <v>0</v>
      </c>
      <c r="AB81" s="70">
        <f t="shared" si="30"/>
        <v>0</v>
      </c>
      <c r="AC81" s="70">
        <f t="shared" si="31"/>
        <v>0</v>
      </c>
      <c r="AD81" s="70">
        <f t="shared" si="32"/>
        <v>0</v>
      </c>
      <c r="AE81" s="70">
        <f t="shared" si="33"/>
        <v>0</v>
      </c>
      <c r="AF81" s="70">
        <f t="shared" si="34"/>
        <v>0</v>
      </c>
    </row>
    <row r="82" spans="1:32" s="3" customFormat="1" ht="34.5" customHeight="1" hidden="1">
      <c r="A82" s="115"/>
      <c r="B82" s="120"/>
      <c r="C82" s="120"/>
      <c r="D82" s="120"/>
      <c r="E82" s="46"/>
      <c r="F82" s="46"/>
      <c r="G82" s="115"/>
      <c r="H82" s="115"/>
      <c r="I82" s="47" t="s">
        <v>21</v>
      </c>
      <c r="J82" s="47">
        <v>0</v>
      </c>
      <c r="K82" s="47">
        <f t="shared" si="25"/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11"/>
      <c r="R82" s="11"/>
      <c r="S82" s="11"/>
      <c r="T82" s="11"/>
      <c r="U82" s="4"/>
      <c r="V82" s="60"/>
      <c r="X82" s="47" t="s">
        <v>21</v>
      </c>
      <c r="Y82" s="70">
        <f t="shared" si="27"/>
        <v>0</v>
      </c>
      <c r="Z82" s="70">
        <f t="shared" si="28"/>
        <v>0</v>
      </c>
      <c r="AA82" s="70">
        <f t="shared" si="29"/>
        <v>0</v>
      </c>
      <c r="AB82" s="70">
        <f t="shared" si="30"/>
        <v>0</v>
      </c>
      <c r="AC82" s="70">
        <f t="shared" si="31"/>
        <v>0</v>
      </c>
      <c r="AD82" s="70">
        <f t="shared" si="32"/>
        <v>0</v>
      </c>
      <c r="AE82" s="70">
        <f t="shared" si="33"/>
        <v>0</v>
      </c>
      <c r="AF82" s="70">
        <f t="shared" si="34"/>
        <v>0</v>
      </c>
    </row>
    <row r="83" spans="1:32" s="3" customFormat="1" ht="34.5" customHeight="1" hidden="1">
      <c r="A83" s="115"/>
      <c r="B83" s="120"/>
      <c r="C83" s="120"/>
      <c r="D83" s="120"/>
      <c r="E83" s="46"/>
      <c r="F83" s="46"/>
      <c r="G83" s="115"/>
      <c r="H83" s="115"/>
      <c r="I83" s="47" t="s">
        <v>6</v>
      </c>
      <c r="J83" s="47">
        <v>0</v>
      </c>
      <c r="K83" s="47">
        <f t="shared" si="25"/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11"/>
      <c r="R83" s="11"/>
      <c r="S83" s="11"/>
      <c r="T83" s="11"/>
      <c r="U83" s="4"/>
      <c r="V83" s="60"/>
      <c r="X83" s="47" t="s">
        <v>6</v>
      </c>
      <c r="Y83" s="70">
        <f t="shared" si="27"/>
        <v>0</v>
      </c>
      <c r="Z83" s="70">
        <f t="shared" si="28"/>
        <v>0</v>
      </c>
      <c r="AA83" s="70">
        <f t="shared" si="29"/>
        <v>0</v>
      </c>
      <c r="AB83" s="70">
        <f t="shared" si="30"/>
        <v>0</v>
      </c>
      <c r="AC83" s="70">
        <f t="shared" si="31"/>
        <v>0</v>
      </c>
      <c r="AD83" s="70">
        <f t="shared" si="32"/>
        <v>0</v>
      </c>
      <c r="AE83" s="70">
        <f t="shared" si="33"/>
        <v>0</v>
      </c>
      <c r="AF83" s="70">
        <f t="shared" si="34"/>
        <v>0</v>
      </c>
    </row>
    <row r="84" spans="1:32" s="3" customFormat="1" ht="32.25" customHeight="1">
      <c r="A84" s="115"/>
      <c r="B84" s="120"/>
      <c r="C84" s="120"/>
      <c r="D84" s="120"/>
      <c r="E84" s="46"/>
      <c r="F84" s="46"/>
      <c r="G84" s="115"/>
      <c r="H84" s="115"/>
      <c r="I84" s="47" t="s">
        <v>22</v>
      </c>
      <c r="J84" s="47">
        <v>32000</v>
      </c>
      <c r="K84" s="47">
        <f>SUM(L84:P84)</f>
        <v>32000</v>
      </c>
      <c r="L84" s="47">
        <v>3500</v>
      </c>
      <c r="M84" s="47">
        <v>9700</v>
      </c>
      <c r="N84" s="47">
        <v>18800</v>
      </c>
      <c r="O84" s="47">
        <v>0</v>
      </c>
      <c r="P84" s="47">
        <v>0</v>
      </c>
      <c r="Q84" s="11"/>
      <c r="R84" s="11"/>
      <c r="S84" s="11"/>
      <c r="T84" s="11"/>
      <c r="U84" s="4"/>
      <c r="V84" s="60"/>
      <c r="X84" s="47" t="s">
        <v>22</v>
      </c>
      <c r="Y84" s="70">
        <f t="shared" si="27"/>
        <v>32000</v>
      </c>
      <c r="Z84" s="70">
        <f t="shared" si="28"/>
        <v>32000</v>
      </c>
      <c r="AA84" s="70">
        <f t="shared" si="29"/>
        <v>3500</v>
      </c>
      <c r="AB84" s="70">
        <f t="shared" si="30"/>
        <v>9700</v>
      </c>
      <c r="AC84" s="70">
        <f t="shared" si="31"/>
        <v>18800</v>
      </c>
      <c r="AD84" s="70">
        <f t="shared" si="32"/>
        <v>0</v>
      </c>
      <c r="AE84" s="70">
        <f t="shared" si="33"/>
        <v>0</v>
      </c>
      <c r="AF84" s="70">
        <f t="shared" si="34"/>
        <v>0</v>
      </c>
    </row>
    <row r="85" spans="1:32" s="3" customFormat="1" ht="0.75" customHeight="1" hidden="1">
      <c r="A85" s="115"/>
      <c r="B85" s="120"/>
      <c r="C85" s="120"/>
      <c r="D85" s="120"/>
      <c r="E85" s="46"/>
      <c r="F85" s="46"/>
      <c r="G85" s="115"/>
      <c r="H85" s="115"/>
      <c r="I85" s="47" t="s">
        <v>23</v>
      </c>
      <c r="J85" s="47">
        <v>0</v>
      </c>
      <c r="K85" s="47">
        <f t="shared" si="25"/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11"/>
      <c r="R85" s="11"/>
      <c r="S85" s="11"/>
      <c r="T85" s="11"/>
      <c r="U85" s="4"/>
      <c r="V85" s="60"/>
      <c r="X85" s="47" t="s">
        <v>23</v>
      </c>
      <c r="Y85" s="70">
        <f t="shared" si="27"/>
        <v>0</v>
      </c>
      <c r="Z85" s="70">
        <f t="shared" si="28"/>
        <v>0</v>
      </c>
      <c r="AA85" s="70">
        <f t="shared" si="29"/>
        <v>0</v>
      </c>
      <c r="AB85" s="70">
        <f t="shared" si="30"/>
        <v>0</v>
      </c>
      <c r="AC85" s="70">
        <f t="shared" si="31"/>
        <v>0</v>
      </c>
      <c r="AD85" s="70">
        <f t="shared" si="32"/>
        <v>0</v>
      </c>
      <c r="AE85" s="70">
        <f t="shared" si="33"/>
        <v>0</v>
      </c>
      <c r="AF85" s="70">
        <f t="shared" si="34"/>
        <v>0</v>
      </c>
    </row>
    <row r="86" spans="1:32" s="3" customFormat="1" ht="36.75" customHeight="1" hidden="1">
      <c r="A86" s="115"/>
      <c r="B86" s="120"/>
      <c r="C86" s="120"/>
      <c r="D86" s="120"/>
      <c r="E86" s="16"/>
      <c r="F86" s="16"/>
      <c r="G86" s="115"/>
      <c r="H86" s="115"/>
      <c r="I86" s="47" t="s">
        <v>54</v>
      </c>
      <c r="J86" s="47">
        <v>0</v>
      </c>
      <c r="K86" s="47">
        <f>SUM(L86:P86)</f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17"/>
      <c r="R86" s="17"/>
      <c r="S86" s="17"/>
      <c r="T86" s="17"/>
      <c r="U86" s="34"/>
      <c r="V86" s="106" t="s">
        <v>33</v>
      </c>
      <c r="X86" s="47" t="s">
        <v>54</v>
      </c>
      <c r="Y86" s="70">
        <f t="shared" si="27"/>
        <v>0</v>
      </c>
      <c r="Z86" s="70">
        <f t="shared" si="28"/>
        <v>0</v>
      </c>
      <c r="AA86" s="70">
        <f t="shared" si="29"/>
        <v>0</v>
      </c>
      <c r="AB86" s="70">
        <f t="shared" si="30"/>
        <v>0</v>
      </c>
      <c r="AC86" s="70">
        <f t="shared" si="31"/>
        <v>0</v>
      </c>
      <c r="AD86" s="70">
        <f t="shared" si="32"/>
        <v>0</v>
      </c>
      <c r="AE86" s="70">
        <f t="shared" si="33"/>
        <v>0</v>
      </c>
      <c r="AF86" s="70">
        <f t="shared" si="34"/>
        <v>0</v>
      </c>
    </row>
    <row r="87" spans="1:32" s="3" customFormat="1" ht="24" customHeight="1" hidden="1">
      <c r="A87" s="115"/>
      <c r="B87" s="120"/>
      <c r="C87" s="120"/>
      <c r="D87" s="120"/>
      <c r="E87" s="16"/>
      <c r="F87" s="16"/>
      <c r="G87" s="115"/>
      <c r="H87" s="115"/>
      <c r="I87" s="47" t="s">
        <v>26</v>
      </c>
      <c r="J87" s="47">
        <v>0</v>
      </c>
      <c r="K87" s="47">
        <f t="shared" si="25"/>
        <v>0</v>
      </c>
      <c r="L87" s="47">
        <f>SUM(M87:Q87)</f>
        <v>0</v>
      </c>
      <c r="M87" s="47">
        <f>SUM(N87:R87)</f>
        <v>0</v>
      </c>
      <c r="N87" s="47">
        <f>SUM(O87:S87)</f>
        <v>0</v>
      </c>
      <c r="O87" s="47">
        <f>SUM(P87:T87)</f>
        <v>0</v>
      </c>
      <c r="P87" s="47">
        <f>SUM(Q87:U87)</f>
        <v>0</v>
      </c>
      <c r="Q87" s="17"/>
      <c r="R87" s="17"/>
      <c r="S87" s="17"/>
      <c r="T87" s="17"/>
      <c r="U87" s="34"/>
      <c r="V87" s="107"/>
      <c r="X87" s="47" t="s">
        <v>26</v>
      </c>
      <c r="Y87" s="70">
        <f t="shared" si="27"/>
        <v>0</v>
      </c>
      <c r="Z87" s="70">
        <f t="shared" si="28"/>
        <v>0</v>
      </c>
      <c r="AA87" s="70">
        <f t="shared" si="29"/>
        <v>0</v>
      </c>
      <c r="AB87" s="70">
        <f t="shared" si="30"/>
        <v>0</v>
      </c>
      <c r="AC87" s="70">
        <f t="shared" si="31"/>
        <v>0</v>
      </c>
      <c r="AD87" s="70">
        <f t="shared" si="32"/>
        <v>0</v>
      </c>
      <c r="AE87" s="70">
        <f t="shared" si="33"/>
        <v>0</v>
      </c>
      <c r="AF87" s="70">
        <f t="shared" si="34"/>
        <v>0</v>
      </c>
    </row>
    <row r="88" spans="1:33" s="3" customFormat="1" ht="53.25" customHeight="1">
      <c r="A88" s="116"/>
      <c r="B88" s="121"/>
      <c r="C88" s="121"/>
      <c r="D88" s="121"/>
      <c r="E88" s="16"/>
      <c r="F88" s="16"/>
      <c r="G88" s="116"/>
      <c r="H88" s="116"/>
      <c r="I88" s="48" t="s">
        <v>7</v>
      </c>
      <c r="J88" s="47">
        <f aca="true" t="shared" si="35" ref="J88:P88">SUM(J79:J87)</f>
        <v>32000</v>
      </c>
      <c r="K88" s="47">
        <f t="shared" si="35"/>
        <v>32000</v>
      </c>
      <c r="L88" s="47">
        <f t="shared" si="35"/>
        <v>3500</v>
      </c>
      <c r="M88" s="47">
        <f t="shared" si="35"/>
        <v>9700</v>
      </c>
      <c r="N88" s="47">
        <f t="shared" si="35"/>
        <v>18800</v>
      </c>
      <c r="O88" s="47">
        <f t="shared" si="35"/>
        <v>0</v>
      </c>
      <c r="P88" s="47">
        <f t="shared" si="35"/>
        <v>0</v>
      </c>
      <c r="Q88" s="17"/>
      <c r="R88" s="17"/>
      <c r="S88" s="17"/>
      <c r="T88" s="17"/>
      <c r="U88" s="34"/>
      <c r="V88" s="118"/>
      <c r="X88" s="48" t="s">
        <v>7</v>
      </c>
      <c r="Y88" s="70">
        <f t="shared" si="27"/>
        <v>32000</v>
      </c>
      <c r="Z88" s="70">
        <f t="shared" si="28"/>
        <v>32000</v>
      </c>
      <c r="AA88" s="70">
        <f t="shared" si="29"/>
        <v>3500</v>
      </c>
      <c r="AB88" s="70">
        <f t="shared" si="30"/>
        <v>9700</v>
      </c>
      <c r="AC88" s="70">
        <f t="shared" si="31"/>
        <v>18800</v>
      </c>
      <c r="AD88" s="70">
        <f t="shared" si="32"/>
        <v>0</v>
      </c>
      <c r="AE88" s="70">
        <f t="shared" si="33"/>
        <v>0</v>
      </c>
      <c r="AF88" s="70">
        <f t="shared" si="34"/>
        <v>0</v>
      </c>
      <c r="AG88" s="5">
        <f>SUM(AA88:AF88)</f>
        <v>32000</v>
      </c>
    </row>
    <row r="89" spans="1:23" s="6" customFormat="1" ht="34.5" customHeight="1" hidden="1">
      <c r="A89" s="46"/>
      <c r="B89" s="57"/>
      <c r="C89" s="57"/>
      <c r="D89" s="57"/>
      <c r="E89" s="7"/>
      <c r="F89" s="7"/>
      <c r="G89" s="46"/>
      <c r="H89" s="46"/>
      <c r="I89" s="48" t="s">
        <v>24</v>
      </c>
      <c r="J89" s="48">
        <f>SUM(J88)</f>
        <v>32000</v>
      </c>
      <c r="K89" s="48">
        <f aca="true" t="shared" si="36" ref="K89:P89">SUM(K88)</f>
        <v>32000</v>
      </c>
      <c r="L89" s="48">
        <f t="shared" si="36"/>
        <v>3500</v>
      </c>
      <c r="M89" s="48">
        <f t="shared" si="36"/>
        <v>9700</v>
      </c>
      <c r="N89" s="48">
        <f t="shared" si="36"/>
        <v>18800</v>
      </c>
      <c r="O89" s="48">
        <f t="shared" si="36"/>
        <v>0</v>
      </c>
      <c r="P89" s="48">
        <f t="shared" si="36"/>
        <v>0</v>
      </c>
      <c r="Q89" s="11"/>
      <c r="R89" s="11"/>
      <c r="S89" s="11"/>
      <c r="T89" s="11"/>
      <c r="U89" s="4"/>
      <c r="V89" s="18"/>
      <c r="W89" s="90">
        <f>SUM(L89:V89)</f>
        <v>32000</v>
      </c>
    </row>
    <row r="90" spans="1:22" s="3" customFormat="1" ht="19.5" customHeight="1" hidden="1">
      <c r="A90" s="102" t="s">
        <v>34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1"/>
      <c r="R90" s="11"/>
      <c r="S90" s="11"/>
      <c r="T90" s="11"/>
      <c r="U90" s="4"/>
      <c r="V90" s="18"/>
    </row>
    <row r="91" spans="1:22" s="64" customFormat="1" ht="0.75" customHeight="1" hidden="1">
      <c r="A91" s="114">
        <v>8</v>
      </c>
      <c r="B91" s="119" t="s">
        <v>27</v>
      </c>
      <c r="C91" s="119" t="s">
        <v>28</v>
      </c>
      <c r="D91" s="119" t="s">
        <v>68</v>
      </c>
      <c r="E91" s="46"/>
      <c r="F91" s="46"/>
      <c r="G91" s="114">
        <v>2011</v>
      </c>
      <c r="H91" s="114">
        <v>2012</v>
      </c>
      <c r="I91" s="47" t="s">
        <v>18</v>
      </c>
      <c r="J91" s="47">
        <v>0</v>
      </c>
      <c r="K91" s="47">
        <f aca="true" t="shared" si="37" ref="K91:K139">SUM(L91:P91)</f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/>
      <c r="R91" s="47"/>
      <c r="S91" s="47"/>
      <c r="T91" s="47"/>
      <c r="U91" s="62"/>
      <c r="V91" s="63"/>
    </row>
    <row r="92" spans="1:22" s="64" customFormat="1" ht="34.5" customHeight="1" hidden="1">
      <c r="A92" s="115"/>
      <c r="B92" s="120"/>
      <c r="C92" s="120"/>
      <c r="D92" s="120"/>
      <c r="E92" s="46"/>
      <c r="F92" s="46"/>
      <c r="G92" s="115"/>
      <c r="H92" s="115"/>
      <c r="I92" s="47" t="s">
        <v>19</v>
      </c>
      <c r="J92" s="47">
        <v>0</v>
      </c>
      <c r="K92" s="47">
        <f t="shared" si="37"/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/>
      <c r="R92" s="47"/>
      <c r="S92" s="47"/>
      <c r="T92" s="47"/>
      <c r="U92" s="62"/>
      <c r="V92" s="63"/>
    </row>
    <row r="93" spans="1:22" s="64" customFormat="1" ht="34.5" customHeight="1" hidden="1">
      <c r="A93" s="115"/>
      <c r="B93" s="120"/>
      <c r="C93" s="120"/>
      <c r="D93" s="120"/>
      <c r="E93" s="46"/>
      <c r="F93" s="46"/>
      <c r="G93" s="115"/>
      <c r="H93" s="115"/>
      <c r="I93" s="47" t="s">
        <v>20</v>
      </c>
      <c r="J93" s="47">
        <v>0</v>
      </c>
      <c r="K93" s="47">
        <f t="shared" si="37"/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/>
      <c r="R93" s="47"/>
      <c r="S93" s="47"/>
      <c r="T93" s="47"/>
      <c r="U93" s="62"/>
      <c r="V93" s="63"/>
    </row>
    <row r="94" spans="1:22" s="64" customFormat="1" ht="34.5" customHeight="1" hidden="1">
      <c r="A94" s="115"/>
      <c r="B94" s="120"/>
      <c r="C94" s="120"/>
      <c r="D94" s="120"/>
      <c r="E94" s="46"/>
      <c r="F94" s="46"/>
      <c r="G94" s="115"/>
      <c r="H94" s="115"/>
      <c r="I94" s="47" t="s">
        <v>21</v>
      </c>
      <c r="J94" s="47">
        <v>0</v>
      </c>
      <c r="K94" s="47">
        <f t="shared" si="37"/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/>
      <c r="R94" s="47"/>
      <c r="S94" s="47"/>
      <c r="T94" s="47"/>
      <c r="U94" s="62"/>
      <c r="V94" s="63"/>
    </row>
    <row r="95" spans="1:22" s="64" customFormat="1" ht="34.5" customHeight="1" hidden="1">
      <c r="A95" s="115"/>
      <c r="B95" s="120"/>
      <c r="C95" s="120"/>
      <c r="D95" s="120"/>
      <c r="E95" s="46"/>
      <c r="F95" s="46"/>
      <c r="G95" s="115"/>
      <c r="H95" s="115"/>
      <c r="I95" s="47" t="s">
        <v>6</v>
      </c>
      <c r="J95" s="47">
        <v>0</v>
      </c>
      <c r="K95" s="47">
        <f t="shared" si="37"/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/>
      <c r="R95" s="47"/>
      <c r="S95" s="47"/>
      <c r="T95" s="47"/>
      <c r="U95" s="62"/>
      <c r="V95" s="63"/>
    </row>
    <row r="96" spans="1:22" s="64" customFormat="1" ht="34.5" customHeight="1" hidden="1">
      <c r="A96" s="115"/>
      <c r="B96" s="120"/>
      <c r="C96" s="120"/>
      <c r="D96" s="120"/>
      <c r="E96" s="46"/>
      <c r="F96" s="46"/>
      <c r="G96" s="115"/>
      <c r="H96" s="115"/>
      <c r="I96" s="47" t="s">
        <v>22</v>
      </c>
      <c r="J96" s="47">
        <v>0</v>
      </c>
      <c r="K96" s="47">
        <f t="shared" si="37"/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/>
      <c r="R96" s="47"/>
      <c r="S96" s="47"/>
      <c r="T96" s="47"/>
      <c r="U96" s="62"/>
      <c r="V96" s="63"/>
    </row>
    <row r="97" spans="1:22" s="64" customFormat="1" ht="34.5" customHeight="1" hidden="1">
      <c r="A97" s="115"/>
      <c r="B97" s="120"/>
      <c r="C97" s="120"/>
      <c r="D97" s="120"/>
      <c r="E97" s="46"/>
      <c r="F97" s="46"/>
      <c r="G97" s="115"/>
      <c r="H97" s="115"/>
      <c r="I97" s="47" t="s">
        <v>23</v>
      </c>
      <c r="J97" s="47">
        <v>0</v>
      </c>
      <c r="K97" s="47">
        <f t="shared" si="37"/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/>
      <c r="R97" s="47"/>
      <c r="S97" s="47"/>
      <c r="T97" s="47"/>
      <c r="U97" s="62"/>
      <c r="V97" s="63"/>
    </row>
    <row r="98" spans="1:22" s="64" customFormat="1" ht="34.5" customHeight="1" hidden="1">
      <c r="A98" s="115"/>
      <c r="B98" s="120"/>
      <c r="C98" s="120"/>
      <c r="D98" s="120"/>
      <c r="E98" s="46"/>
      <c r="F98" s="46"/>
      <c r="G98" s="115"/>
      <c r="H98" s="115"/>
      <c r="I98" s="47" t="s">
        <v>54</v>
      </c>
      <c r="J98" s="47">
        <v>0</v>
      </c>
      <c r="K98" s="47">
        <f t="shared" si="37"/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/>
      <c r="R98" s="47"/>
      <c r="S98" s="47"/>
      <c r="T98" s="47"/>
      <c r="U98" s="62"/>
      <c r="V98" s="63"/>
    </row>
    <row r="99" spans="1:22" s="3" customFormat="1" ht="34.5" customHeight="1">
      <c r="A99" s="115"/>
      <c r="B99" s="120"/>
      <c r="C99" s="120"/>
      <c r="D99" s="120"/>
      <c r="E99" s="16"/>
      <c r="F99" s="16"/>
      <c r="G99" s="115"/>
      <c r="H99" s="115"/>
      <c r="I99" s="47" t="s">
        <v>26</v>
      </c>
      <c r="J99" s="47">
        <v>200000</v>
      </c>
      <c r="K99" s="47">
        <f t="shared" si="37"/>
        <v>200000</v>
      </c>
      <c r="L99" s="47">
        <v>50000</v>
      </c>
      <c r="M99" s="47">
        <v>150000</v>
      </c>
      <c r="N99" s="47">
        <v>0</v>
      </c>
      <c r="O99" s="47">
        <v>0</v>
      </c>
      <c r="P99" s="47">
        <v>0</v>
      </c>
      <c r="Q99" s="17"/>
      <c r="R99" s="17"/>
      <c r="S99" s="17"/>
      <c r="T99" s="17"/>
      <c r="U99" s="34"/>
      <c r="V99" s="106" t="s">
        <v>33</v>
      </c>
    </row>
    <row r="100" spans="1:22" s="3" customFormat="1" ht="42" customHeight="1">
      <c r="A100" s="116"/>
      <c r="B100" s="121"/>
      <c r="C100" s="121"/>
      <c r="D100" s="121"/>
      <c r="E100" s="16"/>
      <c r="F100" s="16"/>
      <c r="G100" s="116"/>
      <c r="H100" s="116"/>
      <c r="I100" s="48" t="s">
        <v>7</v>
      </c>
      <c r="J100" s="47">
        <f aca="true" t="shared" si="38" ref="J100:P100">SUM(J91:J99)</f>
        <v>200000</v>
      </c>
      <c r="K100" s="47">
        <f t="shared" si="38"/>
        <v>200000</v>
      </c>
      <c r="L100" s="47">
        <f t="shared" si="38"/>
        <v>50000</v>
      </c>
      <c r="M100" s="47">
        <f t="shared" si="38"/>
        <v>150000</v>
      </c>
      <c r="N100" s="47">
        <f t="shared" si="38"/>
        <v>0</v>
      </c>
      <c r="O100" s="47">
        <f t="shared" si="38"/>
        <v>0</v>
      </c>
      <c r="P100" s="47">
        <f t="shared" si="38"/>
        <v>0</v>
      </c>
      <c r="Q100" s="17"/>
      <c r="R100" s="17"/>
      <c r="S100" s="17"/>
      <c r="T100" s="17"/>
      <c r="U100" s="34"/>
      <c r="V100" s="118"/>
    </row>
    <row r="101" spans="1:22" s="64" customFormat="1" ht="0.75" customHeight="1" hidden="1">
      <c r="A101" s="114">
        <v>9</v>
      </c>
      <c r="B101" s="119" t="s">
        <v>27</v>
      </c>
      <c r="C101" s="119" t="s">
        <v>28</v>
      </c>
      <c r="D101" s="119" t="s">
        <v>38</v>
      </c>
      <c r="E101" s="46"/>
      <c r="F101" s="46"/>
      <c r="G101" s="114">
        <v>2011</v>
      </c>
      <c r="H101" s="114">
        <v>2012</v>
      </c>
      <c r="I101" s="47" t="s">
        <v>18</v>
      </c>
      <c r="J101" s="47">
        <v>0</v>
      </c>
      <c r="K101" s="47">
        <f t="shared" si="37"/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/>
      <c r="R101" s="47"/>
      <c r="S101" s="47"/>
      <c r="T101" s="47"/>
      <c r="U101" s="62"/>
      <c r="V101" s="63"/>
    </row>
    <row r="102" spans="1:22" s="64" customFormat="1" ht="34.5" customHeight="1" hidden="1">
      <c r="A102" s="115"/>
      <c r="B102" s="120"/>
      <c r="C102" s="120"/>
      <c r="D102" s="120"/>
      <c r="E102" s="46"/>
      <c r="F102" s="46"/>
      <c r="G102" s="115"/>
      <c r="H102" s="115"/>
      <c r="I102" s="47" t="s">
        <v>19</v>
      </c>
      <c r="J102" s="47">
        <v>0</v>
      </c>
      <c r="K102" s="47">
        <f t="shared" si="37"/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/>
      <c r="R102" s="47"/>
      <c r="S102" s="47"/>
      <c r="T102" s="47"/>
      <c r="U102" s="62"/>
      <c r="V102" s="63"/>
    </row>
    <row r="103" spans="1:22" s="64" customFormat="1" ht="34.5" customHeight="1" hidden="1">
      <c r="A103" s="115"/>
      <c r="B103" s="120"/>
      <c r="C103" s="120"/>
      <c r="D103" s="120"/>
      <c r="E103" s="46"/>
      <c r="F103" s="46"/>
      <c r="G103" s="115"/>
      <c r="H103" s="115"/>
      <c r="I103" s="47" t="s">
        <v>20</v>
      </c>
      <c r="J103" s="47">
        <v>0</v>
      </c>
      <c r="K103" s="47">
        <f t="shared" si="37"/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/>
      <c r="R103" s="47"/>
      <c r="S103" s="47"/>
      <c r="T103" s="47"/>
      <c r="U103" s="62"/>
      <c r="V103" s="63"/>
    </row>
    <row r="104" spans="1:22" s="64" customFormat="1" ht="34.5" customHeight="1" hidden="1">
      <c r="A104" s="115"/>
      <c r="B104" s="120"/>
      <c r="C104" s="120"/>
      <c r="D104" s="120"/>
      <c r="E104" s="46"/>
      <c r="F104" s="46"/>
      <c r="G104" s="115"/>
      <c r="H104" s="115"/>
      <c r="I104" s="47" t="s">
        <v>21</v>
      </c>
      <c r="J104" s="47">
        <v>0</v>
      </c>
      <c r="K104" s="47">
        <f t="shared" si="37"/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/>
      <c r="R104" s="47"/>
      <c r="S104" s="47"/>
      <c r="T104" s="47"/>
      <c r="U104" s="62"/>
      <c r="V104" s="63"/>
    </row>
    <row r="105" spans="1:22" s="64" customFormat="1" ht="34.5" customHeight="1" hidden="1">
      <c r="A105" s="115"/>
      <c r="B105" s="120"/>
      <c r="C105" s="120"/>
      <c r="D105" s="120"/>
      <c r="E105" s="46"/>
      <c r="F105" s="46"/>
      <c r="G105" s="115"/>
      <c r="H105" s="115"/>
      <c r="I105" s="47" t="s">
        <v>6</v>
      </c>
      <c r="J105" s="47">
        <v>0</v>
      </c>
      <c r="K105" s="47">
        <f t="shared" si="37"/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/>
      <c r="R105" s="47"/>
      <c r="S105" s="47"/>
      <c r="T105" s="47"/>
      <c r="U105" s="62"/>
      <c r="V105" s="63"/>
    </row>
    <row r="106" spans="1:22" s="64" customFormat="1" ht="34.5" customHeight="1" hidden="1">
      <c r="A106" s="115"/>
      <c r="B106" s="120"/>
      <c r="C106" s="120"/>
      <c r="D106" s="120"/>
      <c r="E106" s="46"/>
      <c r="F106" s="46"/>
      <c r="G106" s="115"/>
      <c r="H106" s="115"/>
      <c r="I106" s="47" t="s">
        <v>22</v>
      </c>
      <c r="J106" s="47">
        <v>0</v>
      </c>
      <c r="K106" s="47">
        <f t="shared" si="37"/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/>
      <c r="R106" s="47"/>
      <c r="S106" s="47"/>
      <c r="T106" s="47"/>
      <c r="U106" s="62"/>
      <c r="V106" s="63"/>
    </row>
    <row r="107" spans="1:22" s="64" customFormat="1" ht="34.5" customHeight="1" hidden="1">
      <c r="A107" s="115"/>
      <c r="B107" s="120"/>
      <c r="C107" s="120"/>
      <c r="D107" s="120"/>
      <c r="E107" s="46"/>
      <c r="F107" s="46"/>
      <c r="G107" s="115"/>
      <c r="H107" s="115"/>
      <c r="I107" s="47" t="s">
        <v>23</v>
      </c>
      <c r="J107" s="47">
        <v>0</v>
      </c>
      <c r="K107" s="47">
        <f t="shared" si="37"/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/>
      <c r="R107" s="47"/>
      <c r="S107" s="47"/>
      <c r="T107" s="47"/>
      <c r="U107" s="62"/>
      <c r="V107" s="63"/>
    </row>
    <row r="108" spans="1:22" s="64" customFormat="1" ht="34.5" customHeight="1" hidden="1">
      <c r="A108" s="115"/>
      <c r="B108" s="120"/>
      <c r="C108" s="120"/>
      <c r="D108" s="120"/>
      <c r="E108" s="46"/>
      <c r="F108" s="46"/>
      <c r="G108" s="115"/>
      <c r="H108" s="115"/>
      <c r="I108" s="47" t="s">
        <v>54</v>
      </c>
      <c r="J108" s="47">
        <v>0</v>
      </c>
      <c r="K108" s="47">
        <f t="shared" si="37"/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/>
      <c r="R108" s="47"/>
      <c r="S108" s="47"/>
      <c r="T108" s="47"/>
      <c r="U108" s="62"/>
      <c r="V108" s="63"/>
    </row>
    <row r="109" spans="1:22" s="3" customFormat="1" ht="34.5" customHeight="1">
      <c r="A109" s="115"/>
      <c r="B109" s="120"/>
      <c r="C109" s="120"/>
      <c r="D109" s="120"/>
      <c r="E109" s="9"/>
      <c r="F109" s="9"/>
      <c r="G109" s="115"/>
      <c r="H109" s="115"/>
      <c r="I109" s="47" t="s">
        <v>26</v>
      </c>
      <c r="J109" s="47">
        <v>1400</v>
      </c>
      <c r="K109" s="47">
        <f t="shared" si="37"/>
        <v>1400</v>
      </c>
      <c r="L109" s="47">
        <v>400</v>
      </c>
      <c r="M109" s="47">
        <v>1000</v>
      </c>
      <c r="N109" s="47">
        <v>0</v>
      </c>
      <c r="O109" s="47">
        <v>0</v>
      </c>
      <c r="P109" s="47">
        <v>0</v>
      </c>
      <c r="Q109" s="11"/>
      <c r="R109" s="11"/>
      <c r="S109" s="11"/>
      <c r="T109" s="11"/>
      <c r="U109" s="4"/>
      <c r="V109" s="122"/>
    </row>
    <row r="110" spans="1:22" s="3" customFormat="1" ht="33.75" customHeight="1">
      <c r="A110" s="116"/>
      <c r="B110" s="121"/>
      <c r="C110" s="121"/>
      <c r="D110" s="121"/>
      <c r="E110" s="9"/>
      <c r="F110" s="9"/>
      <c r="G110" s="116"/>
      <c r="H110" s="116"/>
      <c r="I110" s="48" t="s">
        <v>7</v>
      </c>
      <c r="J110" s="47">
        <f aca="true" t="shared" si="39" ref="J110:P110">SUM(J101:J109)</f>
        <v>1400</v>
      </c>
      <c r="K110" s="47">
        <f t="shared" si="39"/>
        <v>1400</v>
      </c>
      <c r="L110" s="47">
        <f t="shared" si="39"/>
        <v>400</v>
      </c>
      <c r="M110" s="47">
        <f t="shared" si="39"/>
        <v>1000</v>
      </c>
      <c r="N110" s="47">
        <f t="shared" si="39"/>
        <v>0</v>
      </c>
      <c r="O110" s="47">
        <f t="shared" si="39"/>
        <v>0</v>
      </c>
      <c r="P110" s="47">
        <f t="shared" si="39"/>
        <v>0</v>
      </c>
      <c r="Q110" s="11"/>
      <c r="R110" s="11"/>
      <c r="S110" s="11"/>
      <c r="T110" s="11"/>
      <c r="U110" s="4"/>
      <c r="V110" s="122"/>
    </row>
    <row r="111" spans="1:22" s="64" customFormat="1" ht="34.5" customHeight="1" hidden="1">
      <c r="A111" s="114">
        <v>10</v>
      </c>
      <c r="B111" s="119" t="s">
        <v>27</v>
      </c>
      <c r="C111" s="119" t="s">
        <v>28</v>
      </c>
      <c r="D111" s="119" t="s">
        <v>69</v>
      </c>
      <c r="E111" s="46"/>
      <c r="F111" s="46"/>
      <c r="G111" s="114">
        <v>2010</v>
      </c>
      <c r="H111" s="114">
        <v>2011</v>
      </c>
      <c r="I111" s="47" t="s">
        <v>18</v>
      </c>
      <c r="J111" s="47">
        <v>0</v>
      </c>
      <c r="K111" s="47">
        <f t="shared" si="37"/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/>
      <c r="R111" s="47"/>
      <c r="S111" s="47"/>
      <c r="T111" s="47"/>
      <c r="U111" s="62"/>
      <c r="V111" s="63"/>
    </row>
    <row r="112" spans="1:22" s="64" customFormat="1" ht="34.5" customHeight="1" hidden="1">
      <c r="A112" s="115"/>
      <c r="B112" s="120"/>
      <c r="C112" s="120"/>
      <c r="D112" s="120"/>
      <c r="E112" s="46"/>
      <c r="F112" s="46"/>
      <c r="G112" s="115"/>
      <c r="H112" s="115"/>
      <c r="I112" s="47" t="s">
        <v>19</v>
      </c>
      <c r="J112" s="47">
        <v>0</v>
      </c>
      <c r="K112" s="47">
        <f t="shared" si="37"/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/>
      <c r="R112" s="47"/>
      <c r="S112" s="47"/>
      <c r="T112" s="47"/>
      <c r="U112" s="62"/>
      <c r="V112" s="63"/>
    </row>
    <row r="113" spans="1:22" s="64" customFormat="1" ht="34.5" customHeight="1" hidden="1">
      <c r="A113" s="115"/>
      <c r="B113" s="120"/>
      <c r="C113" s="120"/>
      <c r="D113" s="120"/>
      <c r="E113" s="46"/>
      <c r="F113" s="46"/>
      <c r="G113" s="115"/>
      <c r="H113" s="115"/>
      <c r="I113" s="47" t="s">
        <v>20</v>
      </c>
      <c r="J113" s="47">
        <v>0</v>
      </c>
      <c r="K113" s="47">
        <f t="shared" si="37"/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/>
      <c r="R113" s="47"/>
      <c r="S113" s="47"/>
      <c r="T113" s="47"/>
      <c r="U113" s="62"/>
      <c r="V113" s="63"/>
    </row>
    <row r="114" spans="1:22" s="64" customFormat="1" ht="34.5" customHeight="1" hidden="1">
      <c r="A114" s="115"/>
      <c r="B114" s="120"/>
      <c r="C114" s="120"/>
      <c r="D114" s="120"/>
      <c r="E114" s="46"/>
      <c r="F114" s="46"/>
      <c r="G114" s="115"/>
      <c r="H114" s="115"/>
      <c r="I114" s="47" t="s">
        <v>21</v>
      </c>
      <c r="J114" s="47">
        <v>0</v>
      </c>
      <c r="K114" s="47">
        <f t="shared" si="37"/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/>
      <c r="R114" s="47"/>
      <c r="S114" s="47"/>
      <c r="T114" s="47"/>
      <c r="U114" s="62"/>
      <c r="V114" s="63"/>
    </row>
    <row r="115" spans="1:22" s="64" customFormat="1" ht="34.5" customHeight="1" hidden="1">
      <c r="A115" s="115"/>
      <c r="B115" s="120"/>
      <c r="C115" s="120"/>
      <c r="D115" s="120"/>
      <c r="E115" s="46"/>
      <c r="F115" s="46"/>
      <c r="G115" s="115"/>
      <c r="H115" s="115"/>
      <c r="I115" s="47" t="s">
        <v>6</v>
      </c>
      <c r="J115" s="47">
        <v>0</v>
      </c>
      <c r="K115" s="47">
        <f t="shared" si="37"/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/>
      <c r="R115" s="47"/>
      <c r="S115" s="47"/>
      <c r="T115" s="47"/>
      <c r="U115" s="62"/>
      <c r="V115" s="63"/>
    </row>
    <row r="116" spans="1:22" s="64" customFormat="1" ht="34.5" customHeight="1" hidden="1">
      <c r="A116" s="115"/>
      <c r="B116" s="120"/>
      <c r="C116" s="120"/>
      <c r="D116" s="120"/>
      <c r="E116" s="46"/>
      <c r="F116" s="46"/>
      <c r="G116" s="115"/>
      <c r="H116" s="115"/>
      <c r="I116" s="47" t="s">
        <v>22</v>
      </c>
      <c r="J116" s="47">
        <v>0</v>
      </c>
      <c r="K116" s="47">
        <f t="shared" si="37"/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/>
      <c r="R116" s="47"/>
      <c r="S116" s="47"/>
      <c r="T116" s="47"/>
      <c r="U116" s="62"/>
      <c r="V116" s="63"/>
    </row>
    <row r="117" spans="1:22" s="64" customFormat="1" ht="34.5" customHeight="1" hidden="1">
      <c r="A117" s="115"/>
      <c r="B117" s="120"/>
      <c r="C117" s="120"/>
      <c r="D117" s="120"/>
      <c r="E117" s="46"/>
      <c r="F117" s="46"/>
      <c r="G117" s="115"/>
      <c r="H117" s="115"/>
      <c r="I117" s="47" t="s">
        <v>23</v>
      </c>
      <c r="J117" s="47">
        <v>0</v>
      </c>
      <c r="K117" s="47">
        <f t="shared" si="37"/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/>
      <c r="R117" s="47"/>
      <c r="S117" s="47"/>
      <c r="T117" s="47"/>
      <c r="U117" s="62"/>
      <c r="V117" s="63"/>
    </row>
    <row r="118" spans="1:22" s="64" customFormat="1" ht="34.5" customHeight="1" hidden="1">
      <c r="A118" s="115"/>
      <c r="B118" s="120"/>
      <c r="C118" s="120"/>
      <c r="D118" s="120"/>
      <c r="E118" s="46"/>
      <c r="F118" s="46"/>
      <c r="G118" s="115"/>
      <c r="H118" s="115"/>
      <c r="I118" s="47" t="s">
        <v>54</v>
      </c>
      <c r="J118" s="47">
        <v>0</v>
      </c>
      <c r="K118" s="47">
        <f t="shared" si="37"/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/>
      <c r="R118" s="47"/>
      <c r="S118" s="47"/>
      <c r="T118" s="47"/>
      <c r="U118" s="62"/>
      <c r="V118" s="63"/>
    </row>
    <row r="119" spans="1:22" s="3" customFormat="1" ht="34.5" customHeight="1">
      <c r="A119" s="115"/>
      <c r="B119" s="120"/>
      <c r="C119" s="120"/>
      <c r="D119" s="120"/>
      <c r="E119" s="24"/>
      <c r="F119" s="24"/>
      <c r="G119" s="115"/>
      <c r="H119" s="115"/>
      <c r="I119" s="47" t="s">
        <v>26</v>
      </c>
      <c r="J119" s="47">
        <v>1980</v>
      </c>
      <c r="K119" s="47">
        <f t="shared" si="37"/>
        <v>1980</v>
      </c>
      <c r="L119" s="47">
        <v>1980</v>
      </c>
      <c r="M119" s="47">
        <v>0</v>
      </c>
      <c r="N119" s="47">
        <v>0</v>
      </c>
      <c r="O119" s="47">
        <v>0</v>
      </c>
      <c r="P119" s="47">
        <v>0</v>
      </c>
      <c r="Q119" s="25"/>
      <c r="R119" s="25"/>
      <c r="S119" s="25"/>
      <c r="T119" s="25"/>
      <c r="U119" s="35"/>
      <c r="V119" s="124" t="s">
        <v>52</v>
      </c>
    </row>
    <row r="120" spans="1:22" s="3" customFormat="1" ht="40.5" customHeight="1">
      <c r="A120" s="116"/>
      <c r="B120" s="121"/>
      <c r="C120" s="121"/>
      <c r="D120" s="121"/>
      <c r="E120" s="24"/>
      <c r="F120" s="24"/>
      <c r="G120" s="116"/>
      <c r="H120" s="116"/>
      <c r="I120" s="48" t="s">
        <v>7</v>
      </c>
      <c r="J120" s="47">
        <f aca="true" t="shared" si="40" ref="J120:P120">SUM(J111:J119)</f>
        <v>1980</v>
      </c>
      <c r="K120" s="47">
        <f t="shared" si="40"/>
        <v>1980</v>
      </c>
      <c r="L120" s="47">
        <f t="shared" si="40"/>
        <v>1980</v>
      </c>
      <c r="M120" s="47">
        <f t="shared" si="40"/>
        <v>0</v>
      </c>
      <c r="N120" s="47">
        <f t="shared" si="40"/>
        <v>0</v>
      </c>
      <c r="O120" s="47">
        <f t="shared" si="40"/>
        <v>0</v>
      </c>
      <c r="P120" s="47">
        <f t="shared" si="40"/>
        <v>0</v>
      </c>
      <c r="Q120" s="25"/>
      <c r="R120" s="25"/>
      <c r="S120" s="25"/>
      <c r="T120" s="25"/>
      <c r="U120" s="35"/>
      <c r="V120" s="125"/>
    </row>
    <row r="121" spans="1:22" s="64" customFormat="1" ht="34.5" customHeight="1" hidden="1">
      <c r="A121" s="114">
        <v>11</v>
      </c>
      <c r="B121" s="119" t="s">
        <v>27</v>
      </c>
      <c r="C121" s="119" t="s">
        <v>28</v>
      </c>
      <c r="D121" s="119" t="s">
        <v>70</v>
      </c>
      <c r="E121" s="46"/>
      <c r="F121" s="46"/>
      <c r="G121" s="114">
        <v>2011</v>
      </c>
      <c r="H121" s="114">
        <v>2012</v>
      </c>
      <c r="I121" s="47" t="s">
        <v>18</v>
      </c>
      <c r="J121" s="47">
        <v>0</v>
      </c>
      <c r="K121" s="47">
        <f t="shared" si="37"/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/>
      <c r="R121" s="47"/>
      <c r="S121" s="47"/>
      <c r="T121" s="47"/>
      <c r="U121" s="62"/>
      <c r="V121" s="63"/>
    </row>
    <row r="122" spans="1:22" s="64" customFormat="1" ht="34.5" customHeight="1" hidden="1">
      <c r="A122" s="115"/>
      <c r="B122" s="120"/>
      <c r="C122" s="120"/>
      <c r="D122" s="120"/>
      <c r="E122" s="46"/>
      <c r="F122" s="46"/>
      <c r="G122" s="115"/>
      <c r="H122" s="115"/>
      <c r="I122" s="47" t="s">
        <v>19</v>
      </c>
      <c r="J122" s="47">
        <v>0</v>
      </c>
      <c r="K122" s="47">
        <f t="shared" si="37"/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/>
      <c r="R122" s="47"/>
      <c r="S122" s="47"/>
      <c r="T122" s="47"/>
      <c r="U122" s="62"/>
      <c r="V122" s="63"/>
    </row>
    <row r="123" spans="1:22" s="64" customFormat="1" ht="34.5" customHeight="1" hidden="1">
      <c r="A123" s="115"/>
      <c r="B123" s="120"/>
      <c r="C123" s="120"/>
      <c r="D123" s="120"/>
      <c r="E123" s="46"/>
      <c r="F123" s="46"/>
      <c r="G123" s="115"/>
      <c r="H123" s="115"/>
      <c r="I123" s="47" t="s">
        <v>20</v>
      </c>
      <c r="J123" s="47">
        <v>0</v>
      </c>
      <c r="K123" s="47">
        <f t="shared" si="37"/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/>
      <c r="R123" s="47"/>
      <c r="S123" s="47"/>
      <c r="T123" s="47"/>
      <c r="U123" s="62"/>
      <c r="V123" s="63"/>
    </row>
    <row r="124" spans="1:22" s="64" customFormat="1" ht="34.5" customHeight="1" hidden="1">
      <c r="A124" s="115"/>
      <c r="B124" s="120"/>
      <c r="C124" s="120"/>
      <c r="D124" s="120"/>
      <c r="E124" s="46"/>
      <c r="F124" s="46"/>
      <c r="G124" s="115"/>
      <c r="H124" s="115"/>
      <c r="I124" s="47" t="s">
        <v>21</v>
      </c>
      <c r="J124" s="47">
        <v>0</v>
      </c>
      <c r="K124" s="47">
        <f t="shared" si="37"/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/>
      <c r="R124" s="47"/>
      <c r="S124" s="47"/>
      <c r="T124" s="47"/>
      <c r="U124" s="62"/>
      <c r="V124" s="63"/>
    </row>
    <row r="125" spans="1:22" s="64" customFormat="1" ht="34.5" customHeight="1" hidden="1">
      <c r="A125" s="115"/>
      <c r="B125" s="120"/>
      <c r="C125" s="120"/>
      <c r="D125" s="120"/>
      <c r="E125" s="46"/>
      <c r="F125" s="46"/>
      <c r="G125" s="115"/>
      <c r="H125" s="115"/>
      <c r="I125" s="47" t="s">
        <v>6</v>
      </c>
      <c r="J125" s="47">
        <v>0</v>
      </c>
      <c r="K125" s="47">
        <f t="shared" si="37"/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/>
      <c r="R125" s="47"/>
      <c r="S125" s="47"/>
      <c r="T125" s="47"/>
      <c r="U125" s="62"/>
      <c r="V125" s="63"/>
    </row>
    <row r="126" spans="1:22" s="64" customFormat="1" ht="34.5" customHeight="1" hidden="1">
      <c r="A126" s="115"/>
      <c r="B126" s="120"/>
      <c r="C126" s="120"/>
      <c r="D126" s="120"/>
      <c r="E126" s="46"/>
      <c r="F126" s="46"/>
      <c r="G126" s="115"/>
      <c r="H126" s="115"/>
      <c r="I126" s="47" t="s">
        <v>22</v>
      </c>
      <c r="J126" s="47">
        <v>0</v>
      </c>
      <c r="K126" s="47">
        <f t="shared" si="37"/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/>
      <c r="R126" s="47"/>
      <c r="S126" s="47"/>
      <c r="T126" s="47"/>
      <c r="U126" s="62"/>
      <c r="V126" s="63"/>
    </row>
    <row r="127" spans="1:22" s="64" customFormat="1" ht="34.5" customHeight="1" hidden="1">
      <c r="A127" s="115"/>
      <c r="B127" s="120"/>
      <c r="C127" s="120"/>
      <c r="D127" s="120"/>
      <c r="E127" s="46"/>
      <c r="F127" s="46"/>
      <c r="G127" s="115"/>
      <c r="H127" s="115"/>
      <c r="I127" s="47" t="s">
        <v>23</v>
      </c>
      <c r="J127" s="47">
        <v>0</v>
      </c>
      <c r="K127" s="47">
        <f t="shared" si="37"/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/>
      <c r="R127" s="47"/>
      <c r="S127" s="47"/>
      <c r="T127" s="47"/>
      <c r="U127" s="62"/>
      <c r="V127" s="63"/>
    </row>
    <row r="128" spans="1:22" s="64" customFormat="1" ht="5.25" customHeight="1" hidden="1">
      <c r="A128" s="115"/>
      <c r="B128" s="120"/>
      <c r="C128" s="120"/>
      <c r="D128" s="120"/>
      <c r="E128" s="46"/>
      <c r="F128" s="46"/>
      <c r="G128" s="115"/>
      <c r="H128" s="115"/>
      <c r="I128" s="47" t="s">
        <v>54</v>
      </c>
      <c r="J128" s="47">
        <v>0</v>
      </c>
      <c r="K128" s="47">
        <f t="shared" si="37"/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/>
      <c r="R128" s="47"/>
      <c r="S128" s="47"/>
      <c r="T128" s="47"/>
      <c r="U128" s="62"/>
      <c r="V128" s="63"/>
    </row>
    <row r="129" spans="1:22" s="3" customFormat="1" ht="34.5" customHeight="1">
      <c r="A129" s="115"/>
      <c r="B129" s="120"/>
      <c r="C129" s="120"/>
      <c r="D129" s="120"/>
      <c r="E129" s="16"/>
      <c r="F129" s="16"/>
      <c r="G129" s="115"/>
      <c r="H129" s="115"/>
      <c r="I129" s="47" t="s">
        <v>26</v>
      </c>
      <c r="J129" s="47">
        <v>300000</v>
      </c>
      <c r="K129" s="47">
        <f t="shared" si="37"/>
        <v>300000</v>
      </c>
      <c r="L129" s="47">
        <v>150000</v>
      </c>
      <c r="M129" s="47">
        <v>150000</v>
      </c>
      <c r="N129" s="47">
        <v>0</v>
      </c>
      <c r="O129" s="47">
        <v>0</v>
      </c>
      <c r="P129" s="47">
        <v>0</v>
      </c>
      <c r="Q129" s="17"/>
      <c r="R129" s="17"/>
      <c r="S129" s="17"/>
      <c r="T129" s="17"/>
      <c r="U129" s="34"/>
      <c r="V129" s="106" t="s">
        <v>33</v>
      </c>
    </row>
    <row r="130" spans="1:22" s="3" customFormat="1" ht="41.25" customHeight="1">
      <c r="A130" s="116"/>
      <c r="B130" s="121"/>
      <c r="C130" s="121"/>
      <c r="D130" s="121"/>
      <c r="E130" s="16"/>
      <c r="F130" s="16"/>
      <c r="G130" s="116"/>
      <c r="H130" s="116"/>
      <c r="I130" s="48" t="s">
        <v>7</v>
      </c>
      <c r="J130" s="47">
        <f aca="true" t="shared" si="41" ref="J130:P130">SUM(J121:J129)</f>
        <v>300000</v>
      </c>
      <c r="K130" s="47">
        <f t="shared" si="41"/>
        <v>300000</v>
      </c>
      <c r="L130" s="47">
        <f t="shared" si="41"/>
        <v>150000</v>
      </c>
      <c r="M130" s="47">
        <f t="shared" si="41"/>
        <v>150000</v>
      </c>
      <c r="N130" s="47">
        <f t="shared" si="41"/>
        <v>0</v>
      </c>
      <c r="O130" s="47">
        <f t="shared" si="41"/>
        <v>0</v>
      </c>
      <c r="P130" s="47">
        <f t="shared" si="41"/>
        <v>0</v>
      </c>
      <c r="Q130" s="17"/>
      <c r="R130" s="17"/>
      <c r="S130" s="17"/>
      <c r="T130" s="17"/>
      <c r="U130" s="34"/>
      <c r="V130" s="118"/>
    </row>
    <row r="131" spans="1:33" s="64" customFormat="1" ht="34.5" customHeight="1" hidden="1">
      <c r="A131" s="114">
        <v>12</v>
      </c>
      <c r="B131" s="119" t="s">
        <v>27</v>
      </c>
      <c r="C131" s="119" t="s">
        <v>28</v>
      </c>
      <c r="D131" s="119" t="s">
        <v>46</v>
      </c>
      <c r="E131" s="46"/>
      <c r="F131" s="46"/>
      <c r="G131" s="114">
        <v>2012</v>
      </c>
      <c r="H131" s="114">
        <v>2015</v>
      </c>
      <c r="I131" s="47" t="s">
        <v>18</v>
      </c>
      <c r="J131" s="47">
        <v>0</v>
      </c>
      <c r="K131" s="47">
        <f t="shared" si="37"/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/>
      <c r="R131" s="47"/>
      <c r="S131" s="47"/>
      <c r="T131" s="47"/>
      <c r="U131" s="62"/>
      <c r="V131" s="63"/>
      <c r="X131" s="47" t="s">
        <v>18</v>
      </c>
      <c r="Y131" s="70">
        <f>SUMIF($I$91:$I$141,$X131,J$91:J$141)</f>
        <v>0</v>
      </c>
      <c r="Z131" s="70">
        <f aca="true" t="shared" si="42" ref="Z131:AF131">SUMIF($I$91:$I$141,$X131,K$91:K$141)</f>
        <v>0</v>
      </c>
      <c r="AA131" s="70">
        <f t="shared" si="42"/>
        <v>0</v>
      </c>
      <c r="AB131" s="70">
        <f t="shared" si="42"/>
        <v>0</v>
      </c>
      <c r="AC131" s="70">
        <f t="shared" si="42"/>
        <v>0</v>
      </c>
      <c r="AD131" s="70">
        <f t="shared" si="42"/>
        <v>0</v>
      </c>
      <c r="AE131" s="70">
        <f t="shared" si="42"/>
        <v>0</v>
      </c>
      <c r="AF131" s="70">
        <f t="shared" si="42"/>
        <v>0</v>
      </c>
      <c r="AG131" s="3"/>
    </row>
    <row r="132" spans="1:33" s="64" customFormat="1" ht="34.5" customHeight="1" hidden="1">
      <c r="A132" s="115"/>
      <c r="B132" s="120"/>
      <c r="C132" s="120"/>
      <c r="D132" s="120"/>
      <c r="E132" s="46"/>
      <c r="F132" s="46"/>
      <c r="G132" s="115"/>
      <c r="H132" s="115"/>
      <c r="I132" s="47" t="s">
        <v>19</v>
      </c>
      <c r="J132" s="47">
        <v>0</v>
      </c>
      <c r="K132" s="47">
        <f t="shared" si="37"/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/>
      <c r="R132" s="47"/>
      <c r="S132" s="47"/>
      <c r="T132" s="47"/>
      <c r="U132" s="62"/>
      <c r="V132" s="63"/>
      <c r="X132" s="47" t="s">
        <v>19</v>
      </c>
      <c r="Y132" s="70">
        <f aca="true" t="shared" si="43" ref="Y132:Y140">SUMIF($I$91:$I$141,$X132,J$91:J$141)</f>
        <v>0</v>
      </c>
      <c r="Z132" s="70">
        <f aca="true" t="shared" si="44" ref="Z132:Z140">SUMIF($I$91:$I$141,$X132,K$91:K$141)</f>
        <v>0</v>
      </c>
      <c r="AA132" s="70">
        <f aca="true" t="shared" si="45" ref="AA132:AA140">SUMIF($I$91:$I$141,$X132,L$91:L$141)</f>
        <v>0</v>
      </c>
      <c r="AB132" s="70">
        <f aca="true" t="shared" si="46" ref="AB132:AB140">SUMIF($I$91:$I$141,$X132,M$91:M$141)</f>
        <v>0</v>
      </c>
      <c r="AC132" s="70">
        <f aca="true" t="shared" si="47" ref="AC132:AC140">SUMIF($I$91:$I$141,$X132,N$91:N$141)</f>
        <v>0</v>
      </c>
      <c r="AD132" s="70">
        <f aca="true" t="shared" si="48" ref="AD132:AD140">SUMIF($I$91:$I$141,$X132,O$91:O$141)</f>
        <v>0</v>
      </c>
      <c r="AE132" s="70">
        <f aca="true" t="shared" si="49" ref="AE132:AE140">SUMIF($I$91:$I$141,$X132,P$91:P$141)</f>
        <v>0</v>
      </c>
      <c r="AF132" s="70">
        <f aca="true" t="shared" si="50" ref="AF132:AF140">SUMIF($I$91:$I$141,$X132,Q$91:Q$141)</f>
        <v>0</v>
      </c>
      <c r="AG132" s="3"/>
    </row>
    <row r="133" spans="1:33" s="64" customFormat="1" ht="34.5" customHeight="1" hidden="1">
      <c r="A133" s="115"/>
      <c r="B133" s="120"/>
      <c r="C133" s="120"/>
      <c r="D133" s="120"/>
      <c r="E133" s="46"/>
      <c r="F133" s="46"/>
      <c r="G133" s="115"/>
      <c r="H133" s="115"/>
      <c r="I133" s="47" t="s">
        <v>20</v>
      </c>
      <c r="J133" s="47">
        <v>0</v>
      </c>
      <c r="K133" s="47">
        <f t="shared" si="37"/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/>
      <c r="R133" s="47"/>
      <c r="S133" s="47"/>
      <c r="T133" s="47"/>
      <c r="U133" s="62"/>
      <c r="V133" s="63"/>
      <c r="X133" s="47" t="s">
        <v>20</v>
      </c>
      <c r="Y133" s="70">
        <f t="shared" si="43"/>
        <v>0</v>
      </c>
      <c r="Z133" s="70">
        <f t="shared" si="44"/>
        <v>0</v>
      </c>
      <c r="AA133" s="70">
        <f t="shared" si="45"/>
        <v>0</v>
      </c>
      <c r="AB133" s="70">
        <f t="shared" si="46"/>
        <v>0</v>
      </c>
      <c r="AC133" s="70">
        <f t="shared" si="47"/>
        <v>0</v>
      </c>
      <c r="AD133" s="70">
        <f t="shared" si="48"/>
        <v>0</v>
      </c>
      <c r="AE133" s="70">
        <f t="shared" si="49"/>
        <v>0</v>
      </c>
      <c r="AF133" s="70">
        <f t="shared" si="50"/>
        <v>0</v>
      </c>
      <c r="AG133" s="3"/>
    </row>
    <row r="134" spans="1:33" s="64" customFormat="1" ht="34.5" customHeight="1" hidden="1">
      <c r="A134" s="115"/>
      <c r="B134" s="120"/>
      <c r="C134" s="120"/>
      <c r="D134" s="120"/>
      <c r="E134" s="46"/>
      <c r="F134" s="46"/>
      <c r="G134" s="115"/>
      <c r="H134" s="115"/>
      <c r="I134" s="47" t="s">
        <v>21</v>
      </c>
      <c r="J134" s="47">
        <v>0</v>
      </c>
      <c r="K134" s="47">
        <f t="shared" si="37"/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/>
      <c r="R134" s="47"/>
      <c r="S134" s="47"/>
      <c r="T134" s="47"/>
      <c r="U134" s="62"/>
      <c r="V134" s="63"/>
      <c r="X134" s="47" t="s">
        <v>21</v>
      </c>
      <c r="Y134" s="70">
        <f t="shared" si="43"/>
        <v>0</v>
      </c>
      <c r="Z134" s="70">
        <f t="shared" si="44"/>
        <v>0</v>
      </c>
      <c r="AA134" s="70">
        <f t="shared" si="45"/>
        <v>0</v>
      </c>
      <c r="AB134" s="70">
        <f t="shared" si="46"/>
        <v>0</v>
      </c>
      <c r="AC134" s="70">
        <f t="shared" si="47"/>
        <v>0</v>
      </c>
      <c r="AD134" s="70">
        <f t="shared" si="48"/>
        <v>0</v>
      </c>
      <c r="AE134" s="70">
        <f t="shared" si="49"/>
        <v>0</v>
      </c>
      <c r="AF134" s="70">
        <f t="shared" si="50"/>
        <v>0</v>
      </c>
      <c r="AG134" s="3"/>
    </row>
    <row r="135" spans="1:33" s="64" customFormat="1" ht="34.5" customHeight="1" hidden="1">
      <c r="A135" s="115"/>
      <c r="B135" s="120"/>
      <c r="C135" s="120"/>
      <c r="D135" s="120"/>
      <c r="E135" s="46"/>
      <c r="F135" s="46"/>
      <c r="G135" s="115"/>
      <c r="H135" s="115"/>
      <c r="I135" s="47" t="s">
        <v>6</v>
      </c>
      <c r="J135" s="47">
        <v>0</v>
      </c>
      <c r="K135" s="47">
        <f t="shared" si="37"/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/>
      <c r="R135" s="47"/>
      <c r="S135" s="47"/>
      <c r="T135" s="47"/>
      <c r="U135" s="62"/>
      <c r="V135" s="63"/>
      <c r="X135" s="47" t="s">
        <v>6</v>
      </c>
      <c r="Y135" s="70">
        <f t="shared" si="43"/>
        <v>0</v>
      </c>
      <c r="Z135" s="70">
        <f t="shared" si="44"/>
        <v>0</v>
      </c>
      <c r="AA135" s="70">
        <f t="shared" si="45"/>
        <v>0</v>
      </c>
      <c r="AB135" s="70">
        <f t="shared" si="46"/>
        <v>0</v>
      </c>
      <c r="AC135" s="70">
        <f t="shared" si="47"/>
        <v>0</v>
      </c>
      <c r="AD135" s="70">
        <f t="shared" si="48"/>
        <v>0</v>
      </c>
      <c r="AE135" s="70">
        <f t="shared" si="49"/>
        <v>0</v>
      </c>
      <c r="AF135" s="70">
        <f t="shared" si="50"/>
        <v>0</v>
      </c>
      <c r="AG135" s="3"/>
    </row>
    <row r="136" spans="1:33" s="64" customFormat="1" ht="34.5" customHeight="1" hidden="1">
      <c r="A136" s="115"/>
      <c r="B136" s="120"/>
      <c r="C136" s="120"/>
      <c r="D136" s="120"/>
      <c r="E136" s="46"/>
      <c r="F136" s="46"/>
      <c r="G136" s="115"/>
      <c r="H136" s="115"/>
      <c r="I136" s="47" t="s">
        <v>22</v>
      </c>
      <c r="J136" s="47">
        <v>0</v>
      </c>
      <c r="K136" s="47">
        <f t="shared" si="37"/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/>
      <c r="R136" s="47"/>
      <c r="S136" s="47"/>
      <c r="T136" s="47"/>
      <c r="U136" s="62"/>
      <c r="V136" s="63"/>
      <c r="X136" s="47" t="s">
        <v>22</v>
      </c>
      <c r="Y136" s="70">
        <f t="shared" si="43"/>
        <v>0</v>
      </c>
      <c r="Z136" s="70">
        <f t="shared" si="44"/>
        <v>0</v>
      </c>
      <c r="AA136" s="70">
        <f t="shared" si="45"/>
        <v>0</v>
      </c>
      <c r="AB136" s="70">
        <f t="shared" si="46"/>
        <v>0</v>
      </c>
      <c r="AC136" s="70">
        <f t="shared" si="47"/>
        <v>0</v>
      </c>
      <c r="AD136" s="70">
        <f t="shared" si="48"/>
        <v>0</v>
      </c>
      <c r="AE136" s="70">
        <f t="shared" si="49"/>
        <v>0</v>
      </c>
      <c r="AF136" s="70">
        <f t="shared" si="50"/>
        <v>0</v>
      </c>
      <c r="AG136" s="3"/>
    </row>
    <row r="137" spans="1:32" s="3" customFormat="1" ht="33.75" customHeight="1">
      <c r="A137" s="115"/>
      <c r="B137" s="120"/>
      <c r="C137" s="120"/>
      <c r="D137" s="120"/>
      <c r="E137" s="16"/>
      <c r="F137" s="16"/>
      <c r="G137" s="115"/>
      <c r="H137" s="115"/>
      <c r="I137" s="47" t="s">
        <v>23</v>
      </c>
      <c r="J137" s="47">
        <f>SUM(K137)</f>
        <v>18400</v>
      </c>
      <c r="K137" s="47">
        <f t="shared" si="37"/>
        <v>18400</v>
      </c>
      <c r="L137" s="47">
        <v>0</v>
      </c>
      <c r="M137" s="47">
        <v>4600</v>
      </c>
      <c r="N137" s="47">
        <v>4600</v>
      </c>
      <c r="O137" s="47">
        <v>4600</v>
      </c>
      <c r="P137" s="47">
        <v>4600</v>
      </c>
      <c r="Q137" s="17"/>
      <c r="R137" s="17"/>
      <c r="S137" s="17"/>
      <c r="T137" s="17"/>
      <c r="U137" s="34"/>
      <c r="V137" s="106" t="s">
        <v>33</v>
      </c>
      <c r="X137" s="47" t="s">
        <v>23</v>
      </c>
      <c r="Y137" s="70">
        <f t="shared" si="43"/>
        <v>18400</v>
      </c>
      <c r="Z137" s="70">
        <f t="shared" si="44"/>
        <v>18400</v>
      </c>
      <c r="AA137" s="70">
        <f t="shared" si="45"/>
        <v>0</v>
      </c>
      <c r="AB137" s="70">
        <f t="shared" si="46"/>
        <v>4600</v>
      </c>
      <c r="AC137" s="70">
        <f t="shared" si="47"/>
        <v>4600</v>
      </c>
      <c r="AD137" s="70">
        <f t="shared" si="48"/>
        <v>4600</v>
      </c>
      <c r="AE137" s="70">
        <f t="shared" si="49"/>
        <v>4600</v>
      </c>
      <c r="AF137" s="70">
        <f t="shared" si="50"/>
        <v>0</v>
      </c>
    </row>
    <row r="138" spans="1:32" s="3" customFormat="1" ht="0.75" customHeight="1" hidden="1">
      <c r="A138" s="115"/>
      <c r="B138" s="120"/>
      <c r="C138" s="120"/>
      <c r="D138" s="120"/>
      <c r="E138" s="16"/>
      <c r="F138" s="16"/>
      <c r="G138" s="115"/>
      <c r="H138" s="115"/>
      <c r="I138" s="47" t="s">
        <v>54</v>
      </c>
      <c r="J138" s="47">
        <v>0</v>
      </c>
      <c r="K138" s="47">
        <f t="shared" si="37"/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17"/>
      <c r="R138" s="17"/>
      <c r="S138" s="17"/>
      <c r="T138" s="17"/>
      <c r="U138" s="34"/>
      <c r="V138" s="107"/>
      <c r="X138" s="47" t="s">
        <v>54</v>
      </c>
      <c r="Y138" s="70">
        <f t="shared" si="43"/>
        <v>0</v>
      </c>
      <c r="Z138" s="70">
        <f t="shared" si="44"/>
        <v>0</v>
      </c>
      <c r="AA138" s="70">
        <f t="shared" si="45"/>
        <v>0</v>
      </c>
      <c r="AB138" s="70">
        <f t="shared" si="46"/>
        <v>0</v>
      </c>
      <c r="AC138" s="70">
        <f t="shared" si="47"/>
        <v>0</v>
      </c>
      <c r="AD138" s="70">
        <f t="shared" si="48"/>
        <v>0</v>
      </c>
      <c r="AE138" s="70">
        <f t="shared" si="49"/>
        <v>0</v>
      </c>
      <c r="AF138" s="70">
        <f t="shared" si="50"/>
        <v>0</v>
      </c>
    </row>
    <row r="139" spans="1:32" s="3" customFormat="1" ht="34.5" customHeight="1" hidden="1">
      <c r="A139" s="115"/>
      <c r="B139" s="120"/>
      <c r="C139" s="120"/>
      <c r="D139" s="120"/>
      <c r="E139" s="16"/>
      <c r="F139" s="16"/>
      <c r="G139" s="115"/>
      <c r="H139" s="115"/>
      <c r="I139" s="47" t="s">
        <v>26</v>
      </c>
      <c r="J139" s="47">
        <v>0</v>
      </c>
      <c r="K139" s="47">
        <f t="shared" si="37"/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17"/>
      <c r="R139" s="17"/>
      <c r="S139" s="17"/>
      <c r="T139" s="17"/>
      <c r="U139" s="34"/>
      <c r="V139" s="107"/>
      <c r="X139" s="47" t="s">
        <v>26</v>
      </c>
      <c r="Y139" s="70">
        <f t="shared" si="43"/>
        <v>503380</v>
      </c>
      <c r="Z139" s="70">
        <f t="shared" si="44"/>
        <v>503380</v>
      </c>
      <c r="AA139" s="70">
        <f t="shared" si="45"/>
        <v>202380</v>
      </c>
      <c r="AB139" s="70">
        <f t="shared" si="46"/>
        <v>301000</v>
      </c>
      <c r="AC139" s="70">
        <f t="shared" si="47"/>
        <v>0</v>
      </c>
      <c r="AD139" s="70">
        <f t="shared" si="48"/>
        <v>0</v>
      </c>
      <c r="AE139" s="70">
        <f t="shared" si="49"/>
        <v>0</v>
      </c>
      <c r="AF139" s="70">
        <f t="shared" si="50"/>
        <v>0</v>
      </c>
    </row>
    <row r="140" spans="1:33" s="3" customFormat="1" ht="33.75" customHeight="1">
      <c r="A140" s="116"/>
      <c r="B140" s="121"/>
      <c r="C140" s="121"/>
      <c r="D140" s="121"/>
      <c r="E140" s="16"/>
      <c r="F140" s="16"/>
      <c r="G140" s="116"/>
      <c r="H140" s="116"/>
      <c r="I140" s="48" t="s">
        <v>7</v>
      </c>
      <c r="J140" s="47">
        <f aca="true" t="shared" si="51" ref="J140:P140">SUM(J131:J139)</f>
        <v>18400</v>
      </c>
      <c r="K140" s="47">
        <f t="shared" si="51"/>
        <v>18400</v>
      </c>
      <c r="L140" s="47">
        <f t="shared" si="51"/>
        <v>0</v>
      </c>
      <c r="M140" s="47">
        <f t="shared" si="51"/>
        <v>4600</v>
      </c>
      <c r="N140" s="47">
        <f t="shared" si="51"/>
        <v>4600</v>
      </c>
      <c r="O140" s="47">
        <f t="shared" si="51"/>
        <v>4600</v>
      </c>
      <c r="P140" s="47">
        <f t="shared" si="51"/>
        <v>4600</v>
      </c>
      <c r="Q140" s="17"/>
      <c r="R140" s="17"/>
      <c r="S140" s="17"/>
      <c r="T140" s="17"/>
      <c r="U140" s="34"/>
      <c r="V140" s="118"/>
      <c r="X140" s="48" t="s">
        <v>7</v>
      </c>
      <c r="Y140" s="70">
        <f t="shared" si="43"/>
        <v>521780</v>
      </c>
      <c r="Z140" s="70">
        <f t="shared" si="44"/>
        <v>521780</v>
      </c>
      <c r="AA140" s="70">
        <f t="shared" si="45"/>
        <v>202380</v>
      </c>
      <c r="AB140" s="70">
        <f t="shared" si="46"/>
        <v>305600</v>
      </c>
      <c r="AC140" s="70">
        <f t="shared" si="47"/>
        <v>4600</v>
      </c>
      <c r="AD140" s="70">
        <f t="shared" si="48"/>
        <v>4600</v>
      </c>
      <c r="AE140" s="70">
        <f t="shared" si="49"/>
        <v>4600</v>
      </c>
      <c r="AF140" s="70">
        <f t="shared" si="50"/>
        <v>0</v>
      </c>
      <c r="AG140" s="5">
        <f>SUM(AA140:AF140)</f>
        <v>521780</v>
      </c>
    </row>
    <row r="141" spans="1:23" s="6" customFormat="1" ht="0.75" customHeight="1" hidden="1">
      <c r="A141" s="46"/>
      <c r="B141" s="57"/>
      <c r="C141" s="57"/>
      <c r="D141" s="57"/>
      <c r="E141" s="9"/>
      <c r="F141" s="9"/>
      <c r="G141" s="46"/>
      <c r="H141" s="46"/>
      <c r="I141" s="48" t="s">
        <v>24</v>
      </c>
      <c r="J141" s="48">
        <f>SUM(J140,J130,J120,J110,J100)</f>
        <v>521780</v>
      </c>
      <c r="K141" s="48">
        <f aca="true" t="shared" si="52" ref="K141:V141">SUM(K140,K130,K120,K110,K100)</f>
        <v>521780</v>
      </c>
      <c r="L141" s="48">
        <f t="shared" si="52"/>
        <v>202380</v>
      </c>
      <c r="M141" s="48">
        <f t="shared" si="52"/>
        <v>305600</v>
      </c>
      <c r="N141" s="48">
        <f t="shared" si="52"/>
        <v>4600</v>
      </c>
      <c r="O141" s="48">
        <f t="shared" si="52"/>
        <v>4600</v>
      </c>
      <c r="P141" s="48">
        <f t="shared" si="52"/>
        <v>4600</v>
      </c>
      <c r="Q141" s="48">
        <f t="shared" si="52"/>
        <v>0</v>
      </c>
      <c r="R141" s="48">
        <f t="shared" si="52"/>
        <v>0</v>
      </c>
      <c r="S141" s="48">
        <f t="shared" si="52"/>
        <v>0</v>
      </c>
      <c r="T141" s="48">
        <f t="shared" si="52"/>
        <v>0</v>
      </c>
      <c r="U141" s="48">
        <f t="shared" si="52"/>
        <v>0</v>
      </c>
      <c r="V141" s="48">
        <f t="shared" si="52"/>
        <v>0</v>
      </c>
      <c r="W141" s="90">
        <f>SUM(L141:P141)</f>
        <v>521780</v>
      </c>
    </row>
    <row r="142" spans="1:22" s="3" customFormat="1" ht="20.25" customHeight="1" hidden="1">
      <c r="A142" s="143" t="s">
        <v>41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5"/>
      <c r="Q142" s="11"/>
      <c r="R142" s="11"/>
      <c r="S142" s="11"/>
      <c r="T142" s="11"/>
      <c r="U142" s="4"/>
      <c r="V142" s="18"/>
    </row>
    <row r="143" spans="1:33" s="64" customFormat="1" ht="0.75" customHeight="1" hidden="1">
      <c r="A143" s="114">
        <v>13</v>
      </c>
      <c r="B143" s="119" t="s">
        <v>27</v>
      </c>
      <c r="C143" s="119" t="s">
        <v>28</v>
      </c>
      <c r="D143" s="119" t="s">
        <v>71</v>
      </c>
      <c r="E143" s="46"/>
      <c r="F143" s="46"/>
      <c r="G143" s="114">
        <v>2011</v>
      </c>
      <c r="H143" s="114">
        <v>2014</v>
      </c>
      <c r="I143" s="47" t="s">
        <v>18</v>
      </c>
      <c r="J143" s="47">
        <v>0</v>
      </c>
      <c r="K143" s="47">
        <f aca="true" t="shared" si="53" ref="K143:K151">SUM(L143:P143)</f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/>
      <c r="R143" s="47"/>
      <c r="S143" s="47"/>
      <c r="T143" s="47"/>
      <c r="U143" s="62"/>
      <c r="V143" s="63"/>
      <c r="X143" s="47" t="s">
        <v>18</v>
      </c>
      <c r="Y143" s="70">
        <f>SUMIF($I$143:$I$153,$X143,J$143:J$153)</f>
        <v>0</v>
      </c>
      <c r="Z143" s="70">
        <f aca="true" t="shared" si="54" ref="Z143:AF143">SUMIF($I$143:$I$153,$X143,K$143:K$153)</f>
        <v>0</v>
      </c>
      <c r="AA143" s="70">
        <f t="shared" si="54"/>
        <v>0</v>
      </c>
      <c r="AB143" s="70">
        <f t="shared" si="54"/>
        <v>0</v>
      </c>
      <c r="AC143" s="70">
        <f t="shared" si="54"/>
        <v>0</v>
      </c>
      <c r="AD143" s="70">
        <f t="shared" si="54"/>
        <v>0</v>
      </c>
      <c r="AE143" s="70">
        <f t="shared" si="54"/>
        <v>0</v>
      </c>
      <c r="AF143" s="70">
        <f t="shared" si="54"/>
        <v>0</v>
      </c>
      <c r="AG143" s="3"/>
    </row>
    <row r="144" spans="1:32" s="3" customFormat="1" ht="33.75" customHeight="1">
      <c r="A144" s="115"/>
      <c r="B144" s="120"/>
      <c r="C144" s="120"/>
      <c r="D144" s="120"/>
      <c r="E144" s="16"/>
      <c r="F144" s="16"/>
      <c r="G144" s="115"/>
      <c r="H144" s="115"/>
      <c r="I144" s="47" t="s">
        <v>19</v>
      </c>
      <c r="J144" s="47">
        <v>195</v>
      </c>
      <c r="K144" s="47">
        <f t="shared" si="53"/>
        <v>195</v>
      </c>
      <c r="L144" s="47">
        <v>195</v>
      </c>
      <c r="M144" s="47">
        <v>0</v>
      </c>
      <c r="N144" s="47">
        <v>0</v>
      </c>
      <c r="O144" s="47">
        <v>0</v>
      </c>
      <c r="P144" s="47">
        <v>0</v>
      </c>
      <c r="Q144" s="17"/>
      <c r="R144" s="17"/>
      <c r="S144" s="17"/>
      <c r="T144" s="17"/>
      <c r="U144" s="34"/>
      <c r="V144" s="106" t="s">
        <v>33</v>
      </c>
      <c r="X144" s="47" t="s">
        <v>19</v>
      </c>
      <c r="Y144" s="70">
        <f aca="true" t="shared" si="55" ref="Y144:Y152">SUMIF($I$143:$I$153,$X144,J$143:J$153)</f>
        <v>195</v>
      </c>
      <c r="Z144" s="70">
        <f aca="true" t="shared" si="56" ref="Z144:Z152">SUMIF($I$143:$I$153,$X144,K$143:K$153)</f>
        <v>195</v>
      </c>
      <c r="AA144" s="70">
        <f aca="true" t="shared" si="57" ref="AA144:AA152">SUMIF($I$143:$I$153,$X144,L$143:L$153)</f>
        <v>195</v>
      </c>
      <c r="AB144" s="70">
        <f aca="true" t="shared" si="58" ref="AB144:AB152">SUMIF($I$143:$I$153,$X144,M$143:M$153)</f>
        <v>0</v>
      </c>
      <c r="AC144" s="70">
        <f aca="true" t="shared" si="59" ref="AC144:AC152">SUMIF($I$143:$I$153,$X144,N$143:N$153)</f>
        <v>0</v>
      </c>
      <c r="AD144" s="70">
        <f aca="true" t="shared" si="60" ref="AD144:AD152">SUMIF($I$143:$I$153,$X144,O$143:O$153)</f>
        <v>0</v>
      </c>
      <c r="AE144" s="70">
        <f aca="true" t="shared" si="61" ref="AE144:AE152">SUMIF($I$143:$I$153,$X144,P$143:P$153)</f>
        <v>0</v>
      </c>
      <c r="AF144" s="70">
        <f aca="true" t="shared" si="62" ref="AF144:AF152">SUMIF($I$143:$I$153,$X144,Q$143:Q$153)</f>
        <v>0</v>
      </c>
    </row>
    <row r="145" spans="1:33" s="64" customFormat="1" ht="34.5" customHeight="1" hidden="1">
      <c r="A145" s="115"/>
      <c r="B145" s="120"/>
      <c r="C145" s="120"/>
      <c r="D145" s="120"/>
      <c r="E145" s="46"/>
      <c r="F145" s="46"/>
      <c r="G145" s="115"/>
      <c r="H145" s="115"/>
      <c r="I145" s="47" t="s">
        <v>20</v>
      </c>
      <c r="J145" s="47">
        <v>0</v>
      </c>
      <c r="K145" s="47">
        <f t="shared" si="53"/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/>
      <c r="R145" s="47"/>
      <c r="S145" s="47"/>
      <c r="T145" s="47"/>
      <c r="U145" s="62"/>
      <c r="V145" s="107"/>
      <c r="X145" s="47" t="s">
        <v>20</v>
      </c>
      <c r="Y145" s="70">
        <f t="shared" si="55"/>
        <v>0</v>
      </c>
      <c r="Z145" s="70">
        <f t="shared" si="56"/>
        <v>0</v>
      </c>
      <c r="AA145" s="70">
        <f t="shared" si="57"/>
        <v>0</v>
      </c>
      <c r="AB145" s="70">
        <f t="shared" si="58"/>
        <v>0</v>
      </c>
      <c r="AC145" s="70">
        <f t="shared" si="59"/>
        <v>0</v>
      </c>
      <c r="AD145" s="70">
        <f t="shared" si="60"/>
        <v>0</v>
      </c>
      <c r="AE145" s="70">
        <f t="shared" si="61"/>
        <v>0</v>
      </c>
      <c r="AF145" s="70">
        <f t="shared" si="62"/>
        <v>0</v>
      </c>
      <c r="AG145" s="3"/>
    </row>
    <row r="146" spans="1:33" s="64" customFormat="1" ht="34.5" customHeight="1" hidden="1">
      <c r="A146" s="115"/>
      <c r="B146" s="120"/>
      <c r="C146" s="120"/>
      <c r="D146" s="120"/>
      <c r="E146" s="46"/>
      <c r="F146" s="46"/>
      <c r="G146" s="115"/>
      <c r="H146" s="115"/>
      <c r="I146" s="47" t="s">
        <v>21</v>
      </c>
      <c r="J146" s="47">
        <v>0</v>
      </c>
      <c r="K146" s="47">
        <f t="shared" si="53"/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/>
      <c r="R146" s="47"/>
      <c r="S146" s="47"/>
      <c r="T146" s="47"/>
      <c r="U146" s="62"/>
      <c r="V146" s="107"/>
      <c r="X146" s="47" t="s">
        <v>21</v>
      </c>
      <c r="Y146" s="70">
        <f t="shared" si="55"/>
        <v>0</v>
      </c>
      <c r="Z146" s="70">
        <f t="shared" si="56"/>
        <v>0</v>
      </c>
      <c r="AA146" s="70">
        <f t="shared" si="57"/>
        <v>0</v>
      </c>
      <c r="AB146" s="70">
        <f t="shared" si="58"/>
        <v>0</v>
      </c>
      <c r="AC146" s="70">
        <f t="shared" si="59"/>
        <v>0</v>
      </c>
      <c r="AD146" s="70">
        <f t="shared" si="60"/>
        <v>0</v>
      </c>
      <c r="AE146" s="70">
        <f t="shared" si="61"/>
        <v>0</v>
      </c>
      <c r="AF146" s="70">
        <f t="shared" si="62"/>
        <v>0</v>
      </c>
      <c r="AG146" s="3"/>
    </row>
    <row r="147" spans="1:32" s="3" customFormat="1" ht="33.75" customHeight="1">
      <c r="A147" s="115"/>
      <c r="B147" s="120"/>
      <c r="C147" s="120"/>
      <c r="D147" s="120"/>
      <c r="E147" s="16"/>
      <c r="F147" s="16"/>
      <c r="G147" s="115"/>
      <c r="H147" s="115"/>
      <c r="I147" s="47" t="s">
        <v>6</v>
      </c>
      <c r="J147" s="47">
        <v>5</v>
      </c>
      <c r="K147" s="47">
        <f t="shared" si="53"/>
        <v>5</v>
      </c>
      <c r="L147" s="47">
        <v>5</v>
      </c>
      <c r="M147" s="47">
        <v>0</v>
      </c>
      <c r="N147" s="47">
        <v>0</v>
      </c>
      <c r="O147" s="47">
        <v>0</v>
      </c>
      <c r="P147" s="47">
        <v>0</v>
      </c>
      <c r="Q147" s="17"/>
      <c r="R147" s="17"/>
      <c r="S147" s="17"/>
      <c r="T147" s="17"/>
      <c r="U147" s="34"/>
      <c r="V147" s="107"/>
      <c r="X147" s="47" t="s">
        <v>6</v>
      </c>
      <c r="Y147" s="70">
        <f t="shared" si="55"/>
        <v>5</v>
      </c>
      <c r="Z147" s="70">
        <f t="shared" si="56"/>
        <v>5</v>
      </c>
      <c r="AA147" s="70">
        <f t="shared" si="57"/>
        <v>5</v>
      </c>
      <c r="AB147" s="70">
        <f t="shared" si="58"/>
        <v>0</v>
      </c>
      <c r="AC147" s="70">
        <f t="shared" si="59"/>
        <v>0</v>
      </c>
      <c r="AD147" s="70">
        <f t="shared" si="60"/>
        <v>0</v>
      </c>
      <c r="AE147" s="70">
        <f t="shared" si="61"/>
        <v>0</v>
      </c>
      <c r="AF147" s="70">
        <f t="shared" si="62"/>
        <v>0</v>
      </c>
    </row>
    <row r="148" spans="1:33" s="64" customFormat="1" ht="34.5" customHeight="1" hidden="1">
      <c r="A148" s="115"/>
      <c r="B148" s="120"/>
      <c r="C148" s="120"/>
      <c r="D148" s="120"/>
      <c r="E148" s="46"/>
      <c r="F148" s="46"/>
      <c r="G148" s="115"/>
      <c r="H148" s="115"/>
      <c r="I148" s="47" t="s">
        <v>22</v>
      </c>
      <c r="J148" s="47">
        <v>0</v>
      </c>
      <c r="K148" s="47">
        <f t="shared" si="53"/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/>
      <c r="R148" s="47"/>
      <c r="S148" s="47"/>
      <c r="T148" s="47"/>
      <c r="U148" s="62"/>
      <c r="V148" s="107"/>
      <c r="X148" s="47" t="s">
        <v>22</v>
      </c>
      <c r="Y148" s="70">
        <f t="shared" si="55"/>
        <v>0</v>
      </c>
      <c r="Z148" s="70">
        <f t="shared" si="56"/>
        <v>0</v>
      </c>
      <c r="AA148" s="70">
        <f t="shared" si="57"/>
        <v>0</v>
      </c>
      <c r="AB148" s="70">
        <f t="shared" si="58"/>
        <v>0</v>
      </c>
      <c r="AC148" s="70">
        <f t="shared" si="59"/>
        <v>0</v>
      </c>
      <c r="AD148" s="70">
        <f t="shared" si="60"/>
        <v>0</v>
      </c>
      <c r="AE148" s="70">
        <f t="shared" si="61"/>
        <v>0</v>
      </c>
      <c r="AF148" s="70">
        <f t="shared" si="62"/>
        <v>0</v>
      </c>
      <c r="AG148" s="3"/>
    </row>
    <row r="149" spans="1:33" s="64" customFormat="1" ht="34.5" customHeight="1" hidden="1">
      <c r="A149" s="115"/>
      <c r="B149" s="120"/>
      <c r="C149" s="120"/>
      <c r="D149" s="120"/>
      <c r="E149" s="46"/>
      <c r="F149" s="46"/>
      <c r="G149" s="115"/>
      <c r="H149" s="115"/>
      <c r="I149" s="47" t="s">
        <v>23</v>
      </c>
      <c r="J149" s="47">
        <v>0</v>
      </c>
      <c r="K149" s="47">
        <f t="shared" si="53"/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/>
      <c r="R149" s="47"/>
      <c r="S149" s="47"/>
      <c r="T149" s="47"/>
      <c r="U149" s="62"/>
      <c r="V149" s="107"/>
      <c r="X149" s="47" t="s">
        <v>23</v>
      </c>
      <c r="Y149" s="70">
        <f t="shared" si="55"/>
        <v>0</v>
      </c>
      <c r="Z149" s="70">
        <f t="shared" si="56"/>
        <v>0</v>
      </c>
      <c r="AA149" s="70">
        <f t="shared" si="57"/>
        <v>0</v>
      </c>
      <c r="AB149" s="70">
        <f t="shared" si="58"/>
        <v>0</v>
      </c>
      <c r="AC149" s="70">
        <f t="shared" si="59"/>
        <v>0</v>
      </c>
      <c r="AD149" s="70">
        <f t="shared" si="60"/>
        <v>0</v>
      </c>
      <c r="AE149" s="70">
        <f t="shared" si="61"/>
        <v>0</v>
      </c>
      <c r="AF149" s="70">
        <f t="shared" si="62"/>
        <v>0</v>
      </c>
      <c r="AG149" s="3"/>
    </row>
    <row r="150" spans="1:33" s="64" customFormat="1" ht="34.5" customHeight="1" hidden="1">
      <c r="A150" s="115"/>
      <c r="B150" s="120"/>
      <c r="C150" s="120"/>
      <c r="D150" s="120"/>
      <c r="E150" s="46"/>
      <c r="F150" s="46"/>
      <c r="G150" s="115"/>
      <c r="H150" s="115"/>
      <c r="I150" s="47" t="s">
        <v>54</v>
      </c>
      <c r="J150" s="47">
        <v>0</v>
      </c>
      <c r="K150" s="47">
        <f t="shared" si="53"/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/>
      <c r="R150" s="47"/>
      <c r="S150" s="47"/>
      <c r="T150" s="47"/>
      <c r="U150" s="62"/>
      <c r="V150" s="107"/>
      <c r="X150" s="47" t="s">
        <v>54</v>
      </c>
      <c r="Y150" s="70">
        <f t="shared" si="55"/>
        <v>0</v>
      </c>
      <c r="Z150" s="70">
        <f t="shared" si="56"/>
        <v>0</v>
      </c>
      <c r="AA150" s="70">
        <f t="shared" si="57"/>
        <v>0</v>
      </c>
      <c r="AB150" s="70">
        <f t="shared" si="58"/>
        <v>0</v>
      </c>
      <c r="AC150" s="70">
        <f t="shared" si="59"/>
        <v>0</v>
      </c>
      <c r="AD150" s="70">
        <f t="shared" si="60"/>
        <v>0</v>
      </c>
      <c r="AE150" s="70">
        <f t="shared" si="61"/>
        <v>0</v>
      </c>
      <c r="AF150" s="70">
        <f t="shared" si="62"/>
        <v>0</v>
      </c>
      <c r="AG150" s="3"/>
    </row>
    <row r="151" spans="1:32" s="3" customFormat="1" ht="34.5" customHeight="1">
      <c r="A151" s="115"/>
      <c r="B151" s="120"/>
      <c r="C151" s="120"/>
      <c r="D151" s="120"/>
      <c r="E151" s="16"/>
      <c r="F151" s="16"/>
      <c r="G151" s="115"/>
      <c r="H151" s="115"/>
      <c r="I151" s="47" t="s">
        <v>26</v>
      </c>
      <c r="J151" s="47">
        <v>750</v>
      </c>
      <c r="K151" s="47">
        <f t="shared" si="53"/>
        <v>750</v>
      </c>
      <c r="L151" s="47">
        <v>50</v>
      </c>
      <c r="M151" s="47">
        <v>200</v>
      </c>
      <c r="N151" s="47">
        <v>200</v>
      </c>
      <c r="O151" s="47">
        <v>300</v>
      </c>
      <c r="P151" s="47">
        <v>0</v>
      </c>
      <c r="Q151" s="17"/>
      <c r="R151" s="17"/>
      <c r="S151" s="17"/>
      <c r="T151" s="17"/>
      <c r="U151" s="34"/>
      <c r="V151" s="107"/>
      <c r="X151" s="47" t="s">
        <v>26</v>
      </c>
      <c r="Y151" s="70">
        <f t="shared" si="55"/>
        <v>750</v>
      </c>
      <c r="Z151" s="70">
        <f t="shared" si="56"/>
        <v>750</v>
      </c>
      <c r="AA151" s="70">
        <f t="shared" si="57"/>
        <v>50</v>
      </c>
      <c r="AB151" s="70">
        <f t="shared" si="58"/>
        <v>200</v>
      </c>
      <c r="AC151" s="70">
        <f t="shared" si="59"/>
        <v>200</v>
      </c>
      <c r="AD151" s="70">
        <f t="shared" si="60"/>
        <v>300</v>
      </c>
      <c r="AE151" s="70">
        <f t="shared" si="61"/>
        <v>0</v>
      </c>
      <c r="AF151" s="70">
        <f t="shared" si="62"/>
        <v>0</v>
      </c>
    </row>
    <row r="152" spans="1:33" s="3" customFormat="1" ht="34.5" customHeight="1">
      <c r="A152" s="116"/>
      <c r="B152" s="121"/>
      <c r="C152" s="121"/>
      <c r="D152" s="121"/>
      <c r="E152" s="16"/>
      <c r="F152" s="16"/>
      <c r="G152" s="116"/>
      <c r="H152" s="116"/>
      <c r="I152" s="48" t="s">
        <v>7</v>
      </c>
      <c r="J152" s="47">
        <f aca="true" t="shared" si="63" ref="J152:P152">SUM(J143:J151)</f>
        <v>950</v>
      </c>
      <c r="K152" s="47">
        <f t="shared" si="63"/>
        <v>950</v>
      </c>
      <c r="L152" s="47">
        <f t="shared" si="63"/>
        <v>250</v>
      </c>
      <c r="M152" s="47">
        <f t="shared" si="63"/>
        <v>200</v>
      </c>
      <c r="N152" s="47">
        <f t="shared" si="63"/>
        <v>200</v>
      </c>
      <c r="O152" s="47">
        <f t="shared" si="63"/>
        <v>300</v>
      </c>
      <c r="P152" s="47">
        <f t="shared" si="63"/>
        <v>0</v>
      </c>
      <c r="Q152" s="17"/>
      <c r="R152" s="17"/>
      <c r="S152" s="17"/>
      <c r="T152" s="17"/>
      <c r="U152" s="34"/>
      <c r="V152" s="118"/>
      <c r="X152" s="48" t="s">
        <v>7</v>
      </c>
      <c r="Y152" s="70">
        <f t="shared" si="55"/>
        <v>950</v>
      </c>
      <c r="Z152" s="70">
        <f t="shared" si="56"/>
        <v>950</v>
      </c>
      <c r="AA152" s="70">
        <f t="shared" si="57"/>
        <v>250</v>
      </c>
      <c r="AB152" s="70">
        <f t="shared" si="58"/>
        <v>200</v>
      </c>
      <c r="AC152" s="70">
        <f t="shared" si="59"/>
        <v>200</v>
      </c>
      <c r="AD152" s="70">
        <f t="shared" si="60"/>
        <v>300</v>
      </c>
      <c r="AE152" s="70">
        <f t="shared" si="61"/>
        <v>0</v>
      </c>
      <c r="AF152" s="70">
        <f t="shared" si="62"/>
        <v>0</v>
      </c>
      <c r="AG152" s="5">
        <f>SUM(AA152:AF152)</f>
        <v>950</v>
      </c>
    </row>
    <row r="153" spans="1:23" s="3" customFormat="1" ht="34.5" customHeight="1">
      <c r="A153" s="46"/>
      <c r="B153" s="57"/>
      <c r="C153" s="57"/>
      <c r="D153" s="57"/>
      <c r="E153" s="7"/>
      <c r="F153" s="7"/>
      <c r="G153" s="46"/>
      <c r="H153" s="46"/>
      <c r="I153" s="48" t="s">
        <v>24</v>
      </c>
      <c r="J153" s="48">
        <f>J26+J36+J46+J56+J66+J76+J88+J100+J110+J120+J130+J140+J152</f>
        <v>792934</v>
      </c>
      <c r="K153" s="48">
        <f aca="true" t="shared" si="64" ref="K153:P153">K26+K36+K46+K56+K66+K76+K88+K100+K110+K120+K130+K140+K152</f>
        <v>791034</v>
      </c>
      <c r="L153" s="48">
        <f t="shared" si="64"/>
        <v>256024</v>
      </c>
      <c r="M153" s="48">
        <f t="shared" si="64"/>
        <v>439410</v>
      </c>
      <c r="N153" s="48">
        <f t="shared" si="64"/>
        <v>48800</v>
      </c>
      <c r="O153" s="48">
        <f t="shared" si="64"/>
        <v>23700</v>
      </c>
      <c r="P153" s="48">
        <f t="shared" si="64"/>
        <v>23100</v>
      </c>
      <c r="Q153" s="11"/>
      <c r="R153" s="11"/>
      <c r="S153" s="11"/>
      <c r="T153" s="11"/>
      <c r="U153" s="4"/>
      <c r="V153" s="18"/>
      <c r="W153" s="5">
        <f>SUM(L153:V153)</f>
        <v>791034</v>
      </c>
    </row>
    <row r="154" spans="1:22" s="3" customFormat="1" ht="31.5" customHeight="1">
      <c r="A154" s="143" t="s">
        <v>61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5"/>
      <c r="Q154" s="11"/>
      <c r="R154" s="11"/>
      <c r="S154" s="11"/>
      <c r="T154" s="11"/>
      <c r="U154" s="4"/>
      <c r="V154" s="18"/>
    </row>
    <row r="155" spans="1:33" s="64" customFormat="1" ht="15.75" customHeight="1" hidden="1">
      <c r="A155" s="114">
        <v>14</v>
      </c>
      <c r="B155" s="119" t="s">
        <v>27</v>
      </c>
      <c r="C155" s="119" t="s">
        <v>28</v>
      </c>
      <c r="D155" s="119" t="s">
        <v>56</v>
      </c>
      <c r="E155" s="46"/>
      <c r="F155" s="46"/>
      <c r="G155" s="114">
        <v>2012</v>
      </c>
      <c r="H155" s="114">
        <v>2012</v>
      </c>
      <c r="I155" s="47" t="s">
        <v>18</v>
      </c>
      <c r="J155" s="47">
        <v>0</v>
      </c>
      <c r="K155" s="47">
        <f aca="true" t="shared" si="65" ref="K155:K163">SUM(L155:P155)</f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/>
      <c r="R155" s="47"/>
      <c r="S155" s="47"/>
      <c r="T155" s="47"/>
      <c r="U155" s="62"/>
      <c r="V155" s="63"/>
      <c r="X155" s="47" t="s">
        <v>18</v>
      </c>
      <c r="Y155" s="70">
        <f>SUMIF($I$155:$I$165,$X155,J$155:J$165)</f>
        <v>0</v>
      </c>
      <c r="Z155" s="70">
        <f aca="true" t="shared" si="66" ref="Z155:AF155">SUMIF($I$155:$I$165,$X155,K$155:K$165)</f>
        <v>0</v>
      </c>
      <c r="AA155" s="70">
        <f t="shared" si="66"/>
        <v>0</v>
      </c>
      <c r="AB155" s="70">
        <f t="shared" si="66"/>
        <v>0</v>
      </c>
      <c r="AC155" s="70">
        <f t="shared" si="66"/>
        <v>0</v>
      </c>
      <c r="AD155" s="70">
        <f t="shared" si="66"/>
        <v>0</v>
      </c>
      <c r="AE155" s="70">
        <f t="shared" si="66"/>
        <v>0</v>
      </c>
      <c r="AF155" s="70">
        <f t="shared" si="66"/>
        <v>0</v>
      </c>
      <c r="AG155" s="3"/>
    </row>
    <row r="156" spans="1:33" s="64" customFormat="1" ht="18" customHeight="1" hidden="1">
      <c r="A156" s="115"/>
      <c r="B156" s="120"/>
      <c r="C156" s="120"/>
      <c r="D156" s="120"/>
      <c r="E156" s="46"/>
      <c r="F156" s="46"/>
      <c r="G156" s="115"/>
      <c r="H156" s="115"/>
      <c r="I156" s="47" t="s">
        <v>19</v>
      </c>
      <c r="J156" s="47">
        <v>0</v>
      </c>
      <c r="K156" s="47">
        <f t="shared" si="65"/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/>
      <c r="R156" s="47"/>
      <c r="S156" s="47"/>
      <c r="T156" s="47"/>
      <c r="U156" s="62"/>
      <c r="V156" s="63"/>
      <c r="X156" s="47" t="s">
        <v>19</v>
      </c>
      <c r="Y156" s="70">
        <f aca="true" t="shared" si="67" ref="Y156:Y164">SUMIF($I$155:$I$165,$X156,J$155:J$165)</f>
        <v>0</v>
      </c>
      <c r="Z156" s="70">
        <f aca="true" t="shared" si="68" ref="Z156:Z164">SUMIF($I$155:$I$165,$X156,K$155:K$165)</f>
        <v>0</v>
      </c>
      <c r="AA156" s="70">
        <f aca="true" t="shared" si="69" ref="AA156:AA164">SUMIF($I$155:$I$165,$X156,L$155:L$165)</f>
        <v>0</v>
      </c>
      <c r="AB156" s="70">
        <f aca="true" t="shared" si="70" ref="AB156:AB164">SUMIF($I$155:$I$165,$X156,M$155:M$165)</f>
        <v>0</v>
      </c>
      <c r="AC156" s="70">
        <f aca="true" t="shared" si="71" ref="AC156:AC164">SUMIF($I$155:$I$165,$X156,N$155:N$165)</f>
        <v>0</v>
      </c>
      <c r="AD156" s="70">
        <f aca="true" t="shared" si="72" ref="AD156:AD164">SUMIF($I$155:$I$165,$X156,O$155:O$165)</f>
        <v>0</v>
      </c>
      <c r="AE156" s="70">
        <f aca="true" t="shared" si="73" ref="AE156:AE164">SUMIF($I$155:$I$165,$X156,P$155:P$165)</f>
        <v>0</v>
      </c>
      <c r="AF156" s="70">
        <f aca="true" t="shared" si="74" ref="AF156:AF164">SUMIF($I$155:$I$165,$X156,Q$155:Q$165)</f>
        <v>0</v>
      </c>
      <c r="AG156" s="3"/>
    </row>
    <row r="157" spans="1:33" s="64" customFormat="1" ht="14.25" customHeight="1" hidden="1">
      <c r="A157" s="115"/>
      <c r="B157" s="120"/>
      <c r="C157" s="120"/>
      <c r="D157" s="120"/>
      <c r="E157" s="46"/>
      <c r="F157" s="46"/>
      <c r="G157" s="115"/>
      <c r="H157" s="115"/>
      <c r="I157" s="47" t="s">
        <v>20</v>
      </c>
      <c r="J157" s="47">
        <v>0</v>
      </c>
      <c r="K157" s="47">
        <f t="shared" si="65"/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/>
      <c r="R157" s="47"/>
      <c r="S157" s="47"/>
      <c r="T157" s="47"/>
      <c r="U157" s="62"/>
      <c r="V157" s="63"/>
      <c r="X157" s="47" t="s">
        <v>20</v>
      </c>
      <c r="Y157" s="70">
        <f t="shared" si="67"/>
        <v>0</v>
      </c>
      <c r="Z157" s="70">
        <f t="shared" si="68"/>
        <v>0</v>
      </c>
      <c r="AA157" s="70">
        <f t="shared" si="69"/>
        <v>0</v>
      </c>
      <c r="AB157" s="70">
        <f t="shared" si="70"/>
        <v>0</v>
      </c>
      <c r="AC157" s="70">
        <f t="shared" si="71"/>
        <v>0</v>
      </c>
      <c r="AD157" s="70">
        <f t="shared" si="72"/>
        <v>0</v>
      </c>
      <c r="AE157" s="70">
        <f t="shared" si="73"/>
        <v>0</v>
      </c>
      <c r="AF157" s="70">
        <f t="shared" si="74"/>
        <v>0</v>
      </c>
      <c r="AG157" s="3"/>
    </row>
    <row r="158" spans="1:33" s="64" customFormat="1" ht="20.25" customHeight="1" hidden="1">
      <c r="A158" s="115"/>
      <c r="B158" s="120"/>
      <c r="C158" s="120"/>
      <c r="D158" s="120"/>
      <c r="E158" s="46"/>
      <c r="F158" s="46"/>
      <c r="G158" s="115"/>
      <c r="H158" s="115"/>
      <c r="I158" s="47" t="s">
        <v>21</v>
      </c>
      <c r="J158" s="47">
        <v>0</v>
      </c>
      <c r="K158" s="47">
        <f t="shared" si="65"/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/>
      <c r="R158" s="47"/>
      <c r="S158" s="47"/>
      <c r="T158" s="47"/>
      <c r="U158" s="62"/>
      <c r="V158" s="63"/>
      <c r="X158" s="47" t="s">
        <v>21</v>
      </c>
      <c r="Y158" s="70">
        <f t="shared" si="67"/>
        <v>0</v>
      </c>
      <c r="Z158" s="70">
        <f t="shared" si="68"/>
        <v>0</v>
      </c>
      <c r="AA158" s="70">
        <f t="shared" si="69"/>
        <v>0</v>
      </c>
      <c r="AB158" s="70">
        <f t="shared" si="70"/>
        <v>0</v>
      </c>
      <c r="AC158" s="70">
        <f t="shared" si="71"/>
        <v>0</v>
      </c>
      <c r="AD158" s="70">
        <f t="shared" si="72"/>
        <v>0</v>
      </c>
      <c r="AE158" s="70">
        <f t="shared" si="73"/>
        <v>0</v>
      </c>
      <c r="AF158" s="70">
        <f t="shared" si="74"/>
        <v>0</v>
      </c>
      <c r="AG158" s="3"/>
    </row>
    <row r="159" spans="1:32" s="3" customFormat="1" ht="33.75" customHeight="1">
      <c r="A159" s="115"/>
      <c r="B159" s="120"/>
      <c r="C159" s="120"/>
      <c r="D159" s="120"/>
      <c r="E159" s="16"/>
      <c r="F159" s="16"/>
      <c r="G159" s="115"/>
      <c r="H159" s="115"/>
      <c r="I159" s="47" t="s">
        <v>6</v>
      </c>
      <c r="J159" s="47">
        <v>138</v>
      </c>
      <c r="K159" s="47">
        <f t="shared" si="65"/>
        <v>138</v>
      </c>
      <c r="L159" s="47">
        <v>0</v>
      </c>
      <c r="M159" s="47">
        <v>138</v>
      </c>
      <c r="N159" s="47">
        <v>0</v>
      </c>
      <c r="O159" s="47">
        <v>0</v>
      </c>
      <c r="P159" s="47">
        <v>0</v>
      </c>
      <c r="Q159" s="17"/>
      <c r="R159" s="17"/>
      <c r="S159" s="17"/>
      <c r="T159" s="17"/>
      <c r="U159" s="34"/>
      <c r="V159" s="106" t="s">
        <v>33</v>
      </c>
      <c r="X159" s="47" t="s">
        <v>6</v>
      </c>
      <c r="Y159" s="70">
        <f t="shared" si="67"/>
        <v>138</v>
      </c>
      <c r="Z159" s="70">
        <f t="shared" si="68"/>
        <v>138</v>
      </c>
      <c r="AA159" s="70">
        <f t="shared" si="69"/>
        <v>0</v>
      </c>
      <c r="AB159" s="70">
        <f t="shared" si="70"/>
        <v>138</v>
      </c>
      <c r="AC159" s="70">
        <f t="shared" si="71"/>
        <v>0</v>
      </c>
      <c r="AD159" s="70">
        <f t="shared" si="72"/>
        <v>0</v>
      </c>
      <c r="AE159" s="70">
        <f t="shared" si="73"/>
        <v>0</v>
      </c>
      <c r="AF159" s="70">
        <f t="shared" si="74"/>
        <v>0</v>
      </c>
    </row>
    <row r="160" spans="1:32" s="3" customFormat="1" ht="0.75" customHeight="1" hidden="1">
      <c r="A160" s="115"/>
      <c r="B160" s="120"/>
      <c r="C160" s="120"/>
      <c r="D160" s="120"/>
      <c r="E160" s="16"/>
      <c r="F160" s="16"/>
      <c r="G160" s="115"/>
      <c r="H160" s="115"/>
      <c r="I160" s="47" t="s">
        <v>22</v>
      </c>
      <c r="J160" s="47">
        <v>0</v>
      </c>
      <c r="K160" s="47">
        <f t="shared" si="65"/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17"/>
      <c r="R160" s="17"/>
      <c r="S160" s="17"/>
      <c r="T160" s="17"/>
      <c r="U160" s="34"/>
      <c r="V160" s="107"/>
      <c r="X160" s="47" t="s">
        <v>22</v>
      </c>
      <c r="Y160" s="70">
        <f t="shared" si="67"/>
        <v>0</v>
      </c>
      <c r="Z160" s="70">
        <f t="shared" si="68"/>
        <v>0</v>
      </c>
      <c r="AA160" s="70">
        <f t="shared" si="69"/>
        <v>0</v>
      </c>
      <c r="AB160" s="70">
        <f t="shared" si="70"/>
        <v>0</v>
      </c>
      <c r="AC160" s="70">
        <f t="shared" si="71"/>
        <v>0</v>
      </c>
      <c r="AD160" s="70">
        <f t="shared" si="72"/>
        <v>0</v>
      </c>
      <c r="AE160" s="70">
        <f t="shared" si="73"/>
        <v>0</v>
      </c>
      <c r="AF160" s="70">
        <f t="shared" si="74"/>
        <v>0</v>
      </c>
    </row>
    <row r="161" spans="1:32" s="3" customFormat="1" ht="34.5" customHeight="1" hidden="1">
      <c r="A161" s="115"/>
      <c r="B161" s="120"/>
      <c r="C161" s="120"/>
      <c r="D161" s="120"/>
      <c r="E161" s="16"/>
      <c r="F161" s="16"/>
      <c r="G161" s="115"/>
      <c r="H161" s="115"/>
      <c r="I161" s="47" t="s">
        <v>23</v>
      </c>
      <c r="J161" s="47">
        <v>0</v>
      </c>
      <c r="K161" s="47">
        <f t="shared" si="65"/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17"/>
      <c r="R161" s="17"/>
      <c r="S161" s="17"/>
      <c r="T161" s="17"/>
      <c r="U161" s="34"/>
      <c r="V161" s="107"/>
      <c r="X161" s="47" t="s">
        <v>23</v>
      </c>
      <c r="Y161" s="70">
        <f t="shared" si="67"/>
        <v>0</v>
      </c>
      <c r="Z161" s="70">
        <f t="shared" si="68"/>
        <v>0</v>
      </c>
      <c r="AA161" s="70">
        <f t="shared" si="69"/>
        <v>0</v>
      </c>
      <c r="AB161" s="70">
        <f t="shared" si="70"/>
        <v>0</v>
      </c>
      <c r="AC161" s="70">
        <f t="shared" si="71"/>
        <v>0</v>
      </c>
      <c r="AD161" s="70">
        <f t="shared" si="72"/>
        <v>0</v>
      </c>
      <c r="AE161" s="70">
        <f t="shared" si="73"/>
        <v>0</v>
      </c>
      <c r="AF161" s="70">
        <f t="shared" si="74"/>
        <v>0</v>
      </c>
    </row>
    <row r="162" spans="1:32" s="3" customFormat="1" ht="34.5" customHeight="1" hidden="1">
      <c r="A162" s="115"/>
      <c r="B162" s="120"/>
      <c r="C162" s="120"/>
      <c r="D162" s="120"/>
      <c r="E162" s="16"/>
      <c r="F162" s="16"/>
      <c r="G162" s="115"/>
      <c r="H162" s="115"/>
      <c r="I162" s="47" t="s">
        <v>54</v>
      </c>
      <c r="J162" s="47">
        <v>0</v>
      </c>
      <c r="K162" s="47">
        <f t="shared" si="65"/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17"/>
      <c r="R162" s="17"/>
      <c r="S162" s="17"/>
      <c r="T162" s="17"/>
      <c r="U162" s="34"/>
      <c r="V162" s="107"/>
      <c r="X162" s="47" t="s">
        <v>54</v>
      </c>
      <c r="Y162" s="70">
        <f t="shared" si="67"/>
        <v>0</v>
      </c>
      <c r="Z162" s="70">
        <f t="shared" si="68"/>
        <v>0</v>
      </c>
      <c r="AA162" s="70">
        <f t="shared" si="69"/>
        <v>0</v>
      </c>
      <c r="AB162" s="70">
        <f t="shared" si="70"/>
        <v>0</v>
      </c>
      <c r="AC162" s="70">
        <f t="shared" si="71"/>
        <v>0</v>
      </c>
      <c r="AD162" s="70">
        <f t="shared" si="72"/>
        <v>0</v>
      </c>
      <c r="AE162" s="70">
        <f t="shared" si="73"/>
        <v>0</v>
      </c>
      <c r="AF162" s="70">
        <f t="shared" si="74"/>
        <v>0</v>
      </c>
    </row>
    <row r="163" spans="1:32" s="3" customFormat="1" ht="34.5" customHeight="1" hidden="1">
      <c r="A163" s="115"/>
      <c r="B163" s="120"/>
      <c r="C163" s="120"/>
      <c r="D163" s="120"/>
      <c r="E163" s="16"/>
      <c r="F163" s="16"/>
      <c r="G163" s="115"/>
      <c r="H163" s="115"/>
      <c r="I163" s="47" t="s">
        <v>26</v>
      </c>
      <c r="J163" s="47">
        <v>0</v>
      </c>
      <c r="K163" s="47">
        <f t="shared" si="65"/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17"/>
      <c r="R163" s="17"/>
      <c r="S163" s="17"/>
      <c r="T163" s="17"/>
      <c r="U163" s="34"/>
      <c r="V163" s="107"/>
      <c r="X163" s="47" t="s">
        <v>26</v>
      </c>
      <c r="Y163" s="70">
        <f t="shared" si="67"/>
        <v>0</v>
      </c>
      <c r="Z163" s="70">
        <f t="shared" si="68"/>
        <v>0</v>
      </c>
      <c r="AA163" s="70">
        <f t="shared" si="69"/>
        <v>0</v>
      </c>
      <c r="AB163" s="70">
        <f t="shared" si="70"/>
        <v>0</v>
      </c>
      <c r="AC163" s="70">
        <f t="shared" si="71"/>
        <v>0</v>
      </c>
      <c r="AD163" s="70">
        <f t="shared" si="72"/>
        <v>0</v>
      </c>
      <c r="AE163" s="70">
        <f t="shared" si="73"/>
        <v>0</v>
      </c>
      <c r="AF163" s="70">
        <f t="shared" si="74"/>
        <v>0</v>
      </c>
    </row>
    <row r="164" spans="1:33" s="3" customFormat="1" ht="34.5" customHeight="1">
      <c r="A164" s="116"/>
      <c r="B164" s="121"/>
      <c r="C164" s="121"/>
      <c r="D164" s="121"/>
      <c r="E164" s="16"/>
      <c r="F164" s="16"/>
      <c r="G164" s="116"/>
      <c r="H164" s="116"/>
      <c r="I164" s="48" t="s">
        <v>7</v>
      </c>
      <c r="J164" s="47">
        <f aca="true" t="shared" si="75" ref="J164:P164">SUM(J155:J163)</f>
        <v>138</v>
      </c>
      <c r="K164" s="47">
        <f t="shared" si="75"/>
        <v>138</v>
      </c>
      <c r="L164" s="47">
        <f t="shared" si="75"/>
        <v>0</v>
      </c>
      <c r="M164" s="47">
        <f t="shared" si="75"/>
        <v>138</v>
      </c>
      <c r="N164" s="47">
        <f t="shared" si="75"/>
        <v>0</v>
      </c>
      <c r="O164" s="47">
        <f t="shared" si="75"/>
        <v>0</v>
      </c>
      <c r="P164" s="47">
        <f t="shared" si="75"/>
        <v>0</v>
      </c>
      <c r="Q164" s="17"/>
      <c r="R164" s="17"/>
      <c r="S164" s="17"/>
      <c r="T164" s="17"/>
      <c r="U164" s="34"/>
      <c r="V164" s="118"/>
      <c r="X164" s="48" t="s">
        <v>7</v>
      </c>
      <c r="Y164" s="70">
        <f t="shared" si="67"/>
        <v>138</v>
      </c>
      <c r="Z164" s="70">
        <f t="shared" si="68"/>
        <v>138</v>
      </c>
      <c r="AA164" s="70">
        <f t="shared" si="69"/>
        <v>0</v>
      </c>
      <c r="AB164" s="70">
        <f t="shared" si="70"/>
        <v>138</v>
      </c>
      <c r="AC164" s="70">
        <f t="shared" si="71"/>
        <v>0</v>
      </c>
      <c r="AD164" s="70">
        <f t="shared" si="72"/>
        <v>0</v>
      </c>
      <c r="AE164" s="70">
        <f t="shared" si="73"/>
        <v>0</v>
      </c>
      <c r="AF164" s="70">
        <f t="shared" si="74"/>
        <v>0</v>
      </c>
      <c r="AG164" s="5">
        <f>SUM(AA164:AF164)</f>
        <v>138</v>
      </c>
    </row>
    <row r="165" spans="1:23" s="3" customFormat="1" ht="34.5" customHeight="1">
      <c r="A165" s="46"/>
      <c r="B165" s="57"/>
      <c r="C165" s="57"/>
      <c r="D165" s="57"/>
      <c r="E165" s="7"/>
      <c r="F165" s="7"/>
      <c r="G165" s="46"/>
      <c r="H165" s="46"/>
      <c r="I165" s="48" t="s">
        <v>24</v>
      </c>
      <c r="J165" s="48">
        <f>SUM(J164)</f>
        <v>138</v>
      </c>
      <c r="K165" s="48">
        <f aca="true" t="shared" si="76" ref="K165:P165">SUM(K164)</f>
        <v>138</v>
      </c>
      <c r="L165" s="48">
        <f t="shared" si="76"/>
        <v>0</v>
      </c>
      <c r="M165" s="48">
        <f t="shared" si="76"/>
        <v>138</v>
      </c>
      <c r="N165" s="48">
        <f t="shared" si="76"/>
        <v>0</v>
      </c>
      <c r="O165" s="48">
        <f t="shared" si="76"/>
        <v>0</v>
      </c>
      <c r="P165" s="48">
        <f t="shared" si="76"/>
        <v>0</v>
      </c>
      <c r="Q165" s="11"/>
      <c r="R165" s="11"/>
      <c r="S165" s="11"/>
      <c r="T165" s="11"/>
      <c r="U165" s="4"/>
      <c r="V165" s="18"/>
      <c r="W165" s="5">
        <f>SUM(L165:V165)</f>
        <v>138</v>
      </c>
    </row>
    <row r="166" spans="1:22" s="3" customFormat="1" ht="18.75" customHeight="1">
      <c r="A166" s="146" t="s">
        <v>57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8"/>
      <c r="Q166" s="11"/>
      <c r="R166" s="11"/>
      <c r="S166" s="11"/>
      <c r="T166" s="11"/>
      <c r="U166" s="4"/>
      <c r="V166" s="18"/>
    </row>
    <row r="167" spans="1:22" s="64" customFormat="1" ht="34.5" customHeight="1" hidden="1">
      <c r="A167" s="150">
        <v>15</v>
      </c>
      <c r="B167" s="104" t="s">
        <v>27</v>
      </c>
      <c r="C167" s="104" t="s">
        <v>28</v>
      </c>
      <c r="D167" s="104" t="s">
        <v>72</v>
      </c>
      <c r="E167" s="46"/>
      <c r="F167" s="46"/>
      <c r="G167" s="113">
        <v>2011</v>
      </c>
      <c r="H167" s="113">
        <v>2012</v>
      </c>
      <c r="I167" s="47" t="s">
        <v>18</v>
      </c>
      <c r="J167" s="47">
        <v>0</v>
      </c>
      <c r="K167" s="47">
        <f aca="true" t="shared" si="77" ref="K167:K185">SUM(L167:P167)</f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/>
      <c r="R167" s="47"/>
      <c r="S167" s="47"/>
      <c r="T167" s="47"/>
      <c r="U167" s="62"/>
      <c r="V167" s="63"/>
    </row>
    <row r="168" spans="1:22" s="64" customFormat="1" ht="34.5" customHeight="1" hidden="1">
      <c r="A168" s="151"/>
      <c r="B168" s="104"/>
      <c r="C168" s="104"/>
      <c r="D168" s="104"/>
      <c r="E168" s="46"/>
      <c r="F168" s="46"/>
      <c r="G168" s="113"/>
      <c r="H168" s="113"/>
      <c r="I168" s="47" t="s">
        <v>19</v>
      </c>
      <c r="J168" s="47">
        <v>0</v>
      </c>
      <c r="K168" s="47">
        <f t="shared" si="77"/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/>
      <c r="R168" s="47"/>
      <c r="S168" s="47"/>
      <c r="T168" s="47"/>
      <c r="U168" s="62"/>
      <c r="V168" s="63"/>
    </row>
    <row r="169" spans="1:22" s="64" customFormat="1" ht="34.5" customHeight="1" hidden="1">
      <c r="A169" s="151"/>
      <c r="B169" s="104"/>
      <c r="C169" s="104"/>
      <c r="D169" s="104"/>
      <c r="E169" s="46"/>
      <c r="F169" s="46"/>
      <c r="G169" s="113"/>
      <c r="H169" s="113"/>
      <c r="I169" s="47" t="s">
        <v>20</v>
      </c>
      <c r="J169" s="47">
        <v>0</v>
      </c>
      <c r="K169" s="47">
        <f t="shared" si="77"/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/>
      <c r="R169" s="47"/>
      <c r="S169" s="47"/>
      <c r="T169" s="47"/>
      <c r="U169" s="62"/>
      <c r="V169" s="63"/>
    </row>
    <row r="170" spans="1:22" s="64" customFormat="1" ht="34.5" customHeight="1" hidden="1">
      <c r="A170" s="151"/>
      <c r="B170" s="104"/>
      <c r="C170" s="104"/>
      <c r="D170" s="104"/>
      <c r="E170" s="46"/>
      <c r="F170" s="46"/>
      <c r="G170" s="113"/>
      <c r="H170" s="113"/>
      <c r="I170" s="47" t="s">
        <v>21</v>
      </c>
      <c r="J170" s="47">
        <v>0</v>
      </c>
      <c r="K170" s="47">
        <f t="shared" si="77"/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/>
      <c r="R170" s="47"/>
      <c r="S170" s="47"/>
      <c r="T170" s="47"/>
      <c r="U170" s="62"/>
      <c r="V170" s="63"/>
    </row>
    <row r="171" spans="1:22" s="64" customFormat="1" ht="34.5" customHeight="1" hidden="1">
      <c r="A171" s="151"/>
      <c r="B171" s="104"/>
      <c r="C171" s="104"/>
      <c r="D171" s="104"/>
      <c r="E171" s="46"/>
      <c r="F171" s="46"/>
      <c r="G171" s="113"/>
      <c r="H171" s="113"/>
      <c r="I171" s="47" t="s">
        <v>6</v>
      </c>
      <c r="J171" s="47">
        <v>0</v>
      </c>
      <c r="K171" s="47">
        <f t="shared" si="77"/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/>
      <c r="R171" s="47"/>
      <c r="S171" s="47"/>
      <c r="T171" s="47"/>
      <c r="U171" s="62"/>
      <c r="V171" s="63"/>
    </row>
    <row r="172" spans="1:22" s="64" customFormat="1" ht="33.75" customHeight="1">
      <c r="A172" s="151"/>
      <c r="B172" s="104"/>
      <c r="C172" s="104"/>
      <c r="D172" s="104"/>
      <c r="E172" s="46"/>
      <c r="F172" s="46"/>
      <c r="G172" s="113"/>
      <c r="H172" s="113"/>
      <c r="I172" s="47" t="s">
        <v>22</v>
      </c>
      <c r="J172" s="47">
        <v>66100</v>
      </c>
      <c r="K172" s="47">
        <f t="shared" si="77"/>
        <v>66100</v>
      </c>
      <c r="L172" s="47">
        <v>6100</v>
      </c>
      <c r="M172" s="47">
        <v>60000</v>
      </c>
      <c r="N172" s="47">
        <v>0</v>
      </c>
      <c r="O172" s="47">
        <v>0</v>
      </c>
      <c r="P172" s="47">
        <v>0</v>
      </c>
      <c r="Q172" s="47"/>
      <c r="R172" s="47"/>
      <c r="S172" s="47"/>
      <c r="T172" s="47"/>
      <c r="U172" s="62"/>
      <c r="V172" s="63"/>
    </row>
    <row r="173" spans="1:22" s="64" customFormat="1" ht="34.5" customHeight="1" hidden="1">
      <c r="A173" s="151"/>
      <c r="B173" s="104"/>
      <c r="C173" s="104"/>
      <c r="D173" s="104"/>
      <c r="E173" s="46"/>
      <c r="F173" s="46"/>
      <c r="G173" s="113"/>
      <c r="H173" s="113"/>
      <c r="I173" s="47" t="s">
        <v>23</v>
      </c>
      <c r="J173" s="47">
        <v>0</v>
      </c>
      <c r="K173" s="47">
        <f t="shared" si="77"/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/>
      <c r="R173" s="47"/>
      <c r="S173" s="47"/>
      <c r="T173" s="47"/>
      <c r="U173" s="62"/>
      <c r="V173" s="63"/>
    </row>
    <row r="174" spans="1:22" s="3" customFormat="1" ht="34.5" customHeight="1" hidden="1">
      <c r="A174" s="151"/>
      <c r="B174" s="104"/>
      <c r="C174" s="104"/>
      <c r="D174" s="104"/>
      <c r="E174" s="16"/>
      <c r="F174" s="16"/>
      <c r="G174" s="113"/>
      <c r="H174" s="113"/>
      <c r="I174" s="47" t="s">
        <v>54</v>
      </c>
      <c r="J174" s="47">
        <f>SUM(K174)</f>
        <v>0</v>
      </c>
      <c r="K174" s="47">
        <f>SUM(L174:P174)</f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17"/>
      <c r="R174" s="17"/>
      <c r="S174" s="17"/>
      <c r="T174" s="17"/>
      <c r="U174" s="34"/>
      <c r="V174" s="106" t="s">
        <v>33</v>
      </c>
    </row>
    <row r="175" spans="1:22" s="3" customFormat="1" ht="34.5" customHeight="1" hidden="1">
      <c r="A175" s="151"/>
      <c r="B175" s="104"/>
      <c r="C175" s="104"/>
      <c r="D175" s="104"/>
      <c r="E175" s="16"/>
      <c r="F175" s="16"/>
      <c r="G175" s="113"/>
      <c r="H175" s="113"/>
      <c r="I175" s="47" t="s">
        <v>26</v>
      </c>
      <c r="J175" s="47">
        <v>0</v>
      </c>
      <c r="K175" s="47">
        <f t="shared" si="77"/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17"/>
      <c r="R175" s="17"/>
      <c r="S175" s="17"/>
      <c r="T175" s="17"/>
      <c r="U175" s="34"/>
      <c r="V175" s="107"/>
    </row>
    <row r="176" spans="1:22" s="3" customFormat="1" ht="54.75" customHeight="1">
      <c r="A176" s="152"/>
      <c r="B176" s="104"/>
      <c r="C176" s="104"/>
      <c r="D176" s="104"/>
      <c r="E176" s="16"/>
      <c r="F176" s="16"/>
      <c r="G176" s="113"/>
      <c r="H176" s="113"/>
      <c r="I176" s="48" t="s">
        <v>7</v>
      </c>
      <c r="J176" s="47">
        <f aca="true" t="shared" si="78" ref="J176:P176">SUM(J167:J175)</f>
        <v>66100</v>
      </c>
      <c r="K176" s="47">
        <f t="shared" si="78"/>
        <v>66100</v>
      </c>
      <c r="L176" s="47">
        <f t="shared" si="78"/>
        <v>6100</v>
      </c>
      <c r="M176" s="47">
        <f t="shared" si="78"/>
        <v>60000</v>
      </c>
      <c r="N176" s="47">
        <f t="shared" si="78"/>
        <v>0</v>
      </c>
      <c r="O176" s="47">
        <f t="shared" si="78"/>
        <v>0</v>
      </c>
      <c r="P176" s="47">
        <f t="shared" si="78"/>
        <v>0</v>
      </c>
      <c r="Q176" s="17"/>
      <c r="R176" s="17"/>
      <c r="S176" s="17"/>
      <c r="T176" s="17"/>
      <c r="U176" s="34"/>
      <c r="V176" s="118"/>
    </row>
    <row r="177" spans="1:32" s="3" customFormat="1" ht="33.75" customHeight="1">
      <c r="A177" s="114">
        <v>16</v>
      </c>
      <c r="B177" s="119" t="s">
        <v>27</v>
      </c>
      <c r="C177" s="119" t="s">
        <v>28</v>
      </c>
      <c r="D177" s="119" t="s">
        <v>43</v>
      </c>
      <c r="E177" s="16"/>
      <c r="F177" s="16"/>
      <c r="G177" s="114">
        <v>2012</v>
      </c>
      <c r="H177" s="114">
        <v>2013</v>
      </c>
      <c r="I177" s="47" t="s">
        <v>18</v>
      </c>
      <c r="J177" s="47">
        <f>SUM(K177)</f>
        <v>31000</v>
      </c>
      <c r="K177" s="47">
        <f t="shared" si="77"/>
        <v>31000</v>
      </c>
      <c r="L177" s="47">
        <v>0</v>
      </c>
      <c r="M177" s="47">
        <v>15000</v>
      </c>
      <c r="N177" s="47">
        <v>16000</v>
      </c>
      <c r="O177" s="47">
        <v>0</v>
      </c>
      <c r="P177" s="47">
        <v>0</v>
      </c>
      <c r="Q177" s="17"/>
      <c r="R177" s="17"/>
      <c r="S177" s="17"/>
      <c r="T177" s="17"/>
      <c r="U177" s="34"/>
      <c r="V177" s="106" t="s">
        <v>33</v>
      </c>
      <c r="X177" s="47" t="s">
        <v>18</v>
      </c>
      <c r="Y177" s="70">
        <f>SUMIF($I$167:$I$187,$X177,J$167:J$187)</f>
        <v>31000</v>
      </c>
      <c r="Z177" s="70">
        <f aca="true" t="shared" si="79" ref="Z177:AF177">SUMIF($I$167:$I$187,$X177,K$167:K$187)</f>
        <v>31000</v>
      </c>
      <c r="AA177" s="70">
        <f t="shared" si="79"/>
        <v>0</v>
      </c>
      <c r="AB177" s="70">
        <f t="shared" si="79"/>
        <v>15000</v>
      </c>
      <c r="AC177" s="70">
        <f t="shared" si="79"/>
        <v>16000</v>
      </c>
      <c r="AD177" s="70">
        <f t="shared" si="79"/>
        <v>0</v>
      </c>
      <c r="AE177" s="70">
        <f t="shared" si="79"/>
        <v>0</v>
      </c>
      <c r="AF177" s="70">
        <f t="shared" si="79"/>
        <v>0</v>
      </c>
    </row>
    <row r="178" spans="1:33" s="64" customFormat="1" ht="34.5" customHeight="1" hidden="1">
      <c r="A178" s="115"/>
      <c r="B178" s="120"/>
      <c r="C178" s="120"/>
      <c r="D178" s="120"/>
      <c r="E178" s="46"/>
      <c r="F178" s="46"/>
      <c r="G178" s="115"/>
      <c r="H178" s="115"/>
      <c r="I178" s="47" t="s">
        <v>19</v>
      </c>
      <c r="J178" s="47">
        <v>0</v>
      </c>
      <c r="K178" s="47">
        <f t="shared" si="77"/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/>
      <c r="R178" s="47"/>
      <c r="S178" s="47"/>
      <c r="T178" s="47"/>
      <c r="U178" s="62"/>
      <c r="V178" s="107"/>
      <c r="X178" s="47" t="s">
        <v>19</v>
      </c>
      <c r="Y178" s="70">
        <f aca="true" t="shared" si="80" ref="Y178:Y186">SUMIF($I$167:$I$187,$X178,J$167:J$187)</f>
        <v>0</v>
      </c>
      <c r="Z178" s="70">
        <f aca="true" t="shared" si="81" ref="Z178:Z186">SUMIF($I$167:$I$187,$X178,K$167:K$187)</f>
        <v>0</v>
      </c>
      <c r="AA178" s="70">
        <f aca="true" t="shared" si="82" ref="AA178:AA186">SUMIF($I$167:$I$187,$X178,L$167:L$187)</f>
        <v>0</v>
      </c>
      <c r="AB178" s="70">
        <f aca="true" t="shared" si="83" ref="AB178:AB186">SUMIF($I$167:$I$187,$X178,M$167:M$187)</f>
        <v>0</v>
      </c>
      <c r="AC178" s="70">
        <f aca="true" t="shared" si="84" ref="AC178:AC186">SUMIF($I$167:$I$187,$X178,N$167:N$187)</f>
        <v>0</v>
      </c>
      <c r="AD178" s="70">
        <f aca="true" t="shared" si="85" ref="AD178:AD186">SUMIF($I$167:$I$187,$X178,O$167:O$187)</f>
        <v>0</v>
      </c>
      <c r="AE178" s="70">
        <f aca="true" t="shared" si="86" ref="AE178:AE186">SUMIF($I$167:$I$187,$X178,P$167:P$187)</f>
        <v>0</v>
      </c>
      <c r="AF178" s="70">
        <f aca="true" t="shared" si="87" ref="AF178:AF186">SUMIF($I$167:$I$187,$X178,Q$167:Q$187)</f>
        <v>0</v>
      </c>
      <c r="AG178" s="3"/>
    </row>
    <row r="179" spans="1:33" s="64" customFormat="1" ht="34.5" customHeight="1" hidden="1">
      <c r="A179" s="115"/>
      <c r="B179" s="120"/>
      <c r="C179" s="120"/>
      <c r="D179" s="120"/>
      <c r="E179" s="46"/>
      <c r="F179" s="46"/>
      <c r="G179" s="115"/>
      <c r="H179" s="115"/>
      <c r="I179" s="47" t="s">
        <v>20</v>
      </c>
      <c r="J179" s="47">
        <v>0</v>
      </c>
      <c r="K179" s="47">
        <f t="shared" si="77"/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/>
      <c r="R179" s="47"/>
      <c r="S179" s="47"/>
      <c r="T179" s="47"/>
      <c r="U179" s="62"/>
      <c r="V179" s="107"/>
      <c r="X179" s="47" t="s">
        <v>20</v>
      </c>
      <c r="Y179" s="70">
        <f t="shared" si="80"/>
        <v>0</v>
      </c>
      <c r="Z179" s="70">
        <f t="shared" si="81"/>
        <v>0</v>
      </c>
      <c r="AA179" s="70">
        <f t="shared" si="82"/>
        <v>0</v>
      </c>
      <c r="AB179" s="70">
        <f t="shared" si="83"/>
        <v>0</v>
      </c>
      <c r="AC179" s="70">
        <f t="shared" si="84"/>
        <v>0</v>
      </c>
      <c r="AD179" s="70">
        <f t="shared" si="85"/>
        <v>0</v>
      </c>
      <c r="AE179" s="70">
        <f t="shared" si="86"/>
        <v>0</v>
      </c>
      <c r="AF179" s="70">
        <f t="shared" si="87"/>
        <v>0</v>
      </c>
      <c r="AG179" s="3"/>
    </row>
    <row r="180" spans="1:33" s="64" customFormat="1" ht="34.5" customHeight="1" hidden="1">
      <c r="A180" s="115"/>
      <c r="B180" s="120"/>
      <c r="C180" s="120"/>
      <c r="D180" s="120"/>
      <c r="E180" s="46"/>
      <c r="F180" s="46"/>
      <c r="G180" s="115"/>
      <c r="H180" s="115"/>
      <c r="I180" s="47" t="s">
        <v>21</v>
      </c>
      <c r="J180" s="47">
        <v>0</v>
      </c>
      <c r="K180" s="47">
        <f t="shared" si="77"/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/>
      <c r="R180" s="47"/>
      <c r="S180" s="47"/>
      <c r="T180" s="47"/>
      <c r="U180" s="62"/>
      <c r="V180" s="107"/>
      <c r="X180" s="47" t="s">
        <v>21</v>
      </c>
      <c r="Y180" s="70">
        <f t="shared" si="80"/>
        <v>0</v>
      </c>
      <c r="Z180" s="70">
        <f t="shared" si="81"/>
        <v>0</v>
      </c>
      <c r="AA180" s="70">
        <f t="shared" si="82"/>
        <v>0</v>
      </c>
      <c r="AB180" s="70">
        <f t="shared" si="83"/>
        <v>0</v>
      </c>
      <c r="AC180" s="70">
        <f t="shared" si="84"/>
        <v>0</v>
      </c>
      <c r="AD180" s="70">
        <f t="shared" si="85"/>
        <v>0</v>
      </c>
      <c r="AE180" s="70">
        <f t="shared" si="86"/>
        <v>0</v>
      </c>
      <c r="AF180" s="70">
        <f t="shared" si="87"/>
        <v>0</v>
      </c>
      <c r="AG180" s="3"/>
    </row>
    <row r="181" spans="1:33" s="64" customFormat="1" ht="34.5" customHeight="1" hidden="1">
      <c r="A181" s="115"/>
      <c r="B181" s="120"/>
      <c r="C181" s="120"/>
      <c r="D181" s="120"/>
      <c r="E181" s="46"/>
      <c r="F181" s="46"/>
      <c r="G181" s="115"/>
      <c r="H181" s="115"/>
      <c r="I181" s="47" t="s">
        <v>6</v>
      </c>
      <c r="J181" s="47">
        <v>0</v>
      </c>
      <c r="K181" s="47">
        <f t="shared" si="77"/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/>
      <c r="R181" s="47"/>
      <c r="S181" s="47"/>
      <c r="T181" s="47"/>
      <c r="U181" s="62"/>
      <c r="V181" s="107"/>
      <c r="X181" s="47" t="s">
        <v>6</v>
      </c>
      <c r="Y181" s="70">
        <f t="shared" si="80"/>
        <v>0</v>
      </c>
      <c r="Z181" s="70">
        <f t="shared" si="81"/>
        <v>0</v>
      </c>
      <c r="AA181" s="70">
        <f t="shared" si="82"/>
        <v>0</v>
      </c>
      <c r="AB181" s="70">
        <f t="shared" si="83"/>
        <v>0</v>
      </c>
      <c r="AC181" s="70">
        <f t="shared" si="84"/>
        <v>0</v>
      </c>
      <c r="AD181" s="70">
        <f t="shared" si="85"/>
        <v>0</v>
      </c>
      <c r="AE181" s="70">
        <f t="shared" si="86"/>
        <v>0</v>
      </c>
      <c r="AF181" s="70">
        <f t="shared" si="87"/>
        <v>0</v>
      </c>
      <c r="AG181" s="3"/>
    </row>
    <row r="182" spans="1:33" s="64" customFormat="1" ht="33" customHeight="1">
      <c r="A182" s="115"/>
      <c r="B182" s="120"/>
      <c r="C182" s="120"/>
      <c r="D182" s="120"/>
      <c r="E182" s="46"/>
      <c r="F182" s="46"/>
      <c r="G182" s="115"/>
      <c r="H182" s="115"/>
      <c r="I182" s="47" t="s">
        <v>22</v>
      </c>
      <c r="J182" s="47">
        <v>20000</v>
      </c>
      <c r="K182" s="47">
        <f t="shared" si="77"/>
        <v>20000</v>
      </c>
      <c r="L182" s="47">
        <v>0</v>
      </c>
      <c r="M182" s="47">
        <v>10000</v>
      </c>
      <c r="N182" s="47">
        <v>10000</v>
      </c>
      <c r="O182" s="47">
        <v>0</v>
      </c>
      <c r="P182" s="47">
        <v>0</v>
      </c>
      <c r="Q182" s="47"/>
      <c r="R182" s="47"/>
      <c r="S182" s="47"/>
      <c r="T182" s="47"/>
      <c r="U182" s="62"/>
      <c r="V182" s="107"/>
      <c r="X182" s="47" t="s">
        <v>22</v>
      </c>
      <c r="Y182" s="70">
        <f t="shared" si="80"/>
        <v>86100</v>
      </c>
      <c r="Z182" s="70">
        <f t="shared" si="81"/>
        <v>86100</v>
      </c>
      <c r="AA182" s="70">
        <f t="shared" si="82"/>
        <v>6100</v>
      </c>
      <c r="AB182" s="70">
        <f t="shared" si="83"/>
        <v>70000</v>
      </c>
      <c r="AC182" s="70">
        <f t="shared" si="84"/>
        <v>10000</v>
      </c>
      <c r="AD182" s="70">
        <f t="shared" si="85"/>
        <v>0</v>
      </c>
      <c r="AE182" s="70">
        <f t="shared" si="86"/>
        <v>0</v>
      </c>
      <c r="AF182" s="70">
        <f t="shared" si="87"/>
        <v>0</v>
      </c>
      <c r="AG182" s="3"/>
    </row>
    <row r="183" spans="1:33" s="64" customFormat="1" ht="34.5" customHeight="1" hidden="1">
      <c r="A183" s="115"/>
      <c r="B183" s="120"/>
      <c r="C183" s="120"/>
      <c r="D183" s="120"/>
      <c r="E183" s="46"/>
      <c r="F183" s="46"/>
      <c r="G183" s="115"/>
      <c r="H183" s="115"/>
      <c r="I183" s="47" t="s">
        <v>23</v>
      </c>
      <c r="J183" s="47">
        <v>0</v>
      </c>
      <c r="K183" s="47">
        <f t="shared" si="77"/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/>
      <c r="R183" s="47"/>
      <c r="S183" s="47"/>
      <c r="T183" s="47"/>
      <c r="U183" s="62"/>
      <c r="V183" s="107"/>
      <c r="X183" s="47" t="s">
        <v>23</v>
      </c>
      <c r="Y183" s="70">
        <f t="shared" si="80"/>
        <v>0</v>
      </c>
      <c r="Z183" s="70">
        <f t="shared" si="81"/>
        <v>0</v>
      </c>
      <c r="AA183" s="70">
        <f t="shared" si="82"/>
        <v>0</v>
      </c>
      <c r="AB183" s="70">
        <f t="shared" si="83"/>
        <v>0</v>
      </c>
      <c r="AC183" s="70">
        <f t="shared" si="84"/>
        <v>0</v>
      </c>
      <c r="AD183" s="70">
        <f t="shared" si="85"/>
        <v>0</v>
      </c>
      <c r="AE183" s="70">
        <f t="shared" si="86"/>
        <v>0</v>
      </c>
      <c r="AF183" s="70">
        <f t="shared" si="87"/>
        <v>0</v>
      </c>
      <c r="AG183" s="3"/>
    </row>
    <row r="184" spans="1:32" s="3" customFormat="1" ht="34.5" customHeight="1" hidden="1">
      <c r="A184" s="115"/>
      <c r="B184" s="120"/>
      <c r="C184" s="120"/>
      <c r="D184" s="120"/>
      <c r="E184" s="16"/>
      <c r="F184" s="16"/>
      <c r="G184" s="115"/>
      <c r="H184" s="115"/>
      <c r="I184" s="47" t="s">
        <v>54</v>
      </c>
      <c r="J184" s="47">
        <f>SUM(K184)</f>
        <v>0</v>
      </c>
      <c r="K184" s="47">
        <f t="shared" si="77"/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17"/>
      <c r="R184" s="17"/>
      <c r="S184" s="17"/>
      <c r="T184" s="17"/>
      <c r="U184" s="34"/>
      <c r="V184" s="107"/>
      <c r="X184" s="47" t="s">
        <v>54</v>
      </c>
      <c r="Y184" s="70">
        <f t="shared" si="80"/>
        <v>0</v>
      </c>
      <c r="Z184" s="70">
        <f t="shared" si="81"/>
        <v>0</v>
      </c>
      <c r="AA184" s="70">
        <f t="shared" si="82"/>
        <v>0</v>
      </c>
      <c r="AB184" s="70">
        <f t="shared" si="83"/>
        <v>0</v>
      </c>
      <c r="AC184" s="70">
        <f t="shared" si="84"/>
        <v>0</v>
      </c>
      <c r="AD184" s="70">
        <f t="shared" si="85"/>
        <v>0</v>
      </c>
      <c r="AE184" s="70">
        <f t="shared" si="86"/>
        <v>0</v>
      </c>
      <c r="AF184" s="70">
        <f t="shared" si="87"/>
        <v>0</v>
      </c>
    </row>
    <row r="185" spans="1:32" s="3" customFormat="1" ht="34.5" customHeight="1" hidden="1">
      <c r="A185" s="115"/>
      <c r="B185" s="120"/>
      <c r="C185" s="120"/>
      <c r="D185" s="120"/>
      <c r="E185" s="16"/>
      <c r="F185" s="16"/>
      <c r="G185" s="115"/>
      <c r="H185" s="115"/>
      <c r="I185" s="47" t="s">
        <v>26</v>
      </c>
      <c r="J185" s="47">
        <v>0</v>
      </c>
      <c r="K185" s="47">
        <f t="shared" si="77"/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17"/>
      <c r="R185" s="17"/>
      <c r="S185" s="17"/>
      <c r="T185" s="17"/>
      <c r="U185" s="34"/>
      <c r="V185" s="107"/>
      <c r="X185" s="47" t="s">
        <v>26</v>
      </c>
      <c r="Y185" s="70">
        <f t="shared" si="80"/>
        <v>0</v>
      </c>
      <c r="Z185" s="70">
        <f t="shared" si="81"/>
        <v>0</v>
      </c>
      <c r="AA185" s="70">
        <f t="shared" si="82"/>
        <v>0</v>
      </c>
      <c r="AB185" s="70">
        <f t="shared" si="83"/>
        <v>0</v>
      </c>
      <c r="AC185" s="70">
        <f t="shared" si="84"/>
        <v>0</v>
      </c>
      <c r="AD185" s="70">
        <f t="shared" si="85"/>
        <v>0</v>
      </c>
      <c r="AE185" s="70">
        <f t="shared" si="86"/>
        <v>0</v>
      </c>
      <c r="AF185" s="70">
        <f t="shared" si="87"/>
        <v>0</v>
      </c>
    </row>
    <row r="186" spans="1:33" s="3" customFormat="1" ht="34.5" customHeight="1">
      <c r="A186" s="116"/>
      <c r="B186" s="121"/>
      <c r="C186" s="121"/>
      <c r="D186" s="121"/>
      <c r="E186" s="16"/>
      <c r="F186" s="16"/>
      <c r="G186" s="116"/>
      <c r="H186" s="116"/>
      <c r="I186" s="48" t="s">
        <v>7</v>
      </c>
      <c r="J186" s="47">
        <f aca="true" t="shared" si="88" ref="J186:P186">SUM(J177:J185)</f>
        <v>51000</v>
      </c>
      <c r="K186" s="47">
        <f t="shared" si="88"/>
        <v>51000</v>
      </c>
      <c r="L186" s="47">
        <f t="shared" si="88"/>
        <v>0</v>
      </c>
      <c r="M186" s="47">
        <f t="shared" si="88"/>
        <v>25000</v>
      </c>
      <c r="N186" s="47">
        <f t="shared" si="88"/>
        <v>26000</v>
      </c>
      <c r="O186" s="47">
        <f t="shared" si="88"/>
        <v>0</v>
      </c>
      <c r="P186" s="47">
        <f t="shared" si="88"/>
        <v>0</v>
      </c>
      <c r="Q186" s="17"/>
      <c r="R186" s="17"/>
      <c r="S186" s="17"/>
      <c r="T186" s="17"/>
      <c r="U186" s="34"/>
      <c r="V186" s="118"/>
      <c r="X186" s="48" t="s">
        <v>7</v>
      </c>
      <c r="Y186" s="70">
        <f t="shared" si="80"/>
        <v>117100</v>
      </c>
      <c r="Z186" s="70">
        <f t="shared" si="81"/>
        <v>117100</v>
      </c>
      <c r="AA186" s="70">
        <f t="shared" si="82"/>
        <v>6100</v>
      </c>
      <c r="AB186" s="70">
        <f t="shared" si="83"/>
        <v>85000</v>
      </c>
      <c r="AC186" s="70">
        <f t="shared" si="84"/>
        <v>26000</v>
      </c>
      <c r="AD186" s="70">
        <f t="shared" si="85"/>
        <v>0</v>
      </c>
      <c r="AE186" s="70">
        <f t="shared" si="86"/>
        <v>0</v>
      </c>
      <c r="AF186" s="70">
        <f t="shared" si="87"/>
        <v>0</v>
      </c>
      <c r="AG186" s="5">
        <f>SUM(AA186:AF186)</f>
        <v>117100</v>
      </c>
    </row>
    <row r="187" spans="1:23" s="3" customFormat="1" ht="34.5" customHeight="1">
      <c r="A187" s="46"/>
      <c r="B187" s="58"/>
      <c r="C187" s="57"/>
      <c r="D187" s="57"/>
      <c r="E187" s="9"/>
      <c r="F187" s="9"/>
      <c r="G187" s="46"/>
      <c r="H187" s="46"/>
      <c r="I187" s="48" t="s">
        <v>24</v>
      </c>
      <c r="J187" s="48">
        <f aca="true" t="shared" si="89" ref="J187:P187">SUM(J176+J186)</f>
        <v>117100</v>
      </c>
      <c r="K187" s="48">
        <f t="shared" si="89"/>
        <v>117100</v>
      </c>
      <c r="L187" s="48">
        <f t="shared" si="89"/>
        <v>6100</v>
      </c>
      <c r="M187" s="48">
        <f t="shared" si="89"/>
        <v>85000</v>
      </c>
      <c r="N187" s="48">
        <f t="shared" si="89"/>
        <v>26000</v>
      </c>
      <c r="O187" s="48">
        <f t="shared" si="89"/>
        <v>0</v>
      </c>
      <c r="P187" s="48">
        <f t="shared" si="89"/>
        <v>0</v>
      </c>
      <c r="Q187" s="36"/>
      <c r="R187" s="36"/>
      <c r="S187" s="36"/>
      <c r="T187" s="36"/>
      <c r="U187" s="37"/>
      <c r="V187" s="39"/>
      <c r="W187" s="5">
        <f>SUM(L187:V187)</f>
        <v>117100</v>
      </c>
    </row>
    <row r="188" spans="1:22" s="3" customFormat="1" ht="19.5" customHeight="1">
      <c r="A188" s="102" t="s">
        <v>48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36"/>
      <c r="R188" s="36"/>
      <c r="S188" s="36"/>
      <c r="T188" s="36"/>
      <c r="U188" s="37"/>
      <c r="V188" s="38"/>
    </row>
    <row r="189" spans="1:33" s="64" customFormat="1" ht="34.5" customHeight="1" hidden="1">
      <c r="A189" s="114">
        <v>17</v>
      </c>
      <c r="B189" s="119" t="s">
        <v>44</v>
      </c>
      <c r="C189" s="119" t="s">
        <v>28</v>
      </c>
      <c r="D189" s="119" t="s">
        <v>49</v>
      </c>
      <c r="E189" s="46"/>
      <c r="F189" s="46"/>
      <c r="G189" s="114">
        <v>2012</v>
      </c>
      <c r="H189" s="114">
        <v>2012</v>
      </c>
      <c r="I189" s="47" t="s">
        <v>18</v>
      </c>
      <c r="J189" s="47">
        <v>0</v>
      </c>
      <c r="K189" s="47">
        <f aca="true" t="shared" si="90" ref="K189:K197">SUM(L189:P189)</f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/>
      <c r="R189" s="47"/>
      <c r="S189" s="47"/>
      <c r="T189" s="47"/>
      <c r="U189" s="62"/>
      <c r="V189" s="63"/>
      <c r="X189" s="47" t="s">
        <v>18</v>
      </c>
      <c r="Y189" s="70">
        <f>SUMIF($I$189:$I$199,$X189,J$189:J$199)</f>
        <v>0</v>
      </c>
      <c r="Z189" s="70">
        <f aca="true" t="shared" si="91" ref="Z189:AE189">SUMIF($I$189:$I$199,$X189,K$189:K$199)</f>
        <v>0</v>
      </c>
      <c r="AA189" s="70">
        <f t="shared" si="91"/>
        <v>0</v>
      </c>
      <c r="AB189" s="70">
        <f t="shared" si="91"/>
        <v>0</v>
      </c>
      <c r="AC189" s="70">
        <f t="shared" si="91"/>
        <v>0</v>
      </c>
      <c r="AD189" s="70">
        <f t="shared" si="91"/>
        <v>0</v>
      </c>
      <c r="AE189" s="70">
        <f t="shared" si="91"/>
        <v>0</v>
      </c>
      <c r="AF189" s="70">
        <f>SUMIF($I$189:$I$199,$X189,Q$189:Q$199)</f>
        <v>0</v>
      </c>
      <c r="AG189" s="3"/>
    </row>
    <row r="190" spans="1:33" s="64" customFormat="1" ht="34.5" customHeight="1" hidden="1">
      <c r="A190" s="115"/>
      <c r="B190" s="120"/>
      <c r="C190" s="120"/>
      <c r="D190" s="120"/>
      <c r="E190" s="46"/>
      <c r="F190" s="46"/>
      <c r="G190" s="115"/>
      <c r="H190" s="115"/>
      <c r="I190" s="47" t="s">
        <v>19</v>
      </c>
      <c r="J190" s="47">
        <v>0</v>
      </c>
      <c r="K190" s="47">
        <f t="shared" si="90"/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/>
      <c r="R190" s="47"/>
      <c r="S190" s="47"/>
      <c r="T190" s="47"/>
      <c r="U190" s="62"/>
      <c r="V190" s="63"/>
      <c r="X190" s="47" t="s">
        <v>19</v>
      </c>
      <c r="Y190" s="70">
        <f aca="true" t="shared" si="92" ref="Y190:Y198">SUMIF($I$189:$I$199,$X190,J$189:J$199)</f>
        <v>0</v>
      </c>
      <c r="Z190" s="70">
        <f aca="true" t="shared" si="93" ref="Z190:Z198">SUMIF($I$189:$I$199,$X190,K$189:K$199)</f>
        <v>0</v>
      </c>
      <c r="AA190" s="70">
        <f aca="true" t="shared" si="94" ref="AA190:AA198">SUMIF($I$189:$I$199,$X190,L$189:L$199)</f>
        <v>0</v>
      </c>
      <c r="AB190" s="70">
        <f aca="true" t="shared" si="95" ref="AB190:AB198">SUMIF($I$189:$I$199,$X190,M$189:M$199)</f>
        <v>0</v>
      </c>
      <c r="AC190" s="70">
        <f aca="true" t="shared" si="96" ref="AC190:AC198">SUMIF($I$189:$I$199,$X190,N$189:N$199)</f>
        <v>0</v>
      </c>
      <c r="AD190" s="70">
        <f aca="true" t="shared" si="97" ref="AD190:AD198">SUMIF($I$189:$I$199,$X190,O$189:O$199)</f>
        <v>0</v>
      </c>
      <c r="AE190" s="70">
        <f aca="true" t="shared" si="98" ref="AE190:AE198">SUMIF($I$189:$I$199,$X190,P$189:P$199)</f>
        <v>0</v>
      </c>
      <c r="AF190" s="70">
        <f aca="true" t="shared" si="99" ref="AF190:AF198">SUMIF($I$189:$I$199,$X190,Q$189:Q$199)</f>
        <v>0</v>
      </c>
      <c r="AG190" s="3"/>
    </row>
    <row r="191" spans="1:33" s="64" customFormat="1" ht="34.5" customHeight="1" hidden="1">
      <c r="A191" s="115"/>
      <c r="B191" s="120"/>
      <c r="C191" s="120"/>
      <c r="D191" s="120"/>
      <c r="E191" s="46"/>
      <c r="F191" s="46"/>
      <c r="G191" s="115"/>
      <c r="H191" s="115"/>
      <c r="I191" s="47" t="s">
        <v>20</v>
      </c>
      <c r="J191" s="47">
        <v>0</v>
      </c>
      <c r="K191" s="47">
        <f t="shared" si="90"/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/>
      <c r="R191" s="47"/>
      <c r="S191" s="47"/>
      <c r="T191" s="47"/>
      <c r="U191" s="62"/>
      <c r="V191" s="63"/>
      <c r="X191" s="47" t="s">
        <v>20</v>
      </c>
      <c r="Y191" s="70">
        <f t="shared" si="92"/>
        <v>0</v>
      </c>
      <c r="Z191" s="70">
        <f t="shared" si="93"/>
        <v>0</v>
      </c>
      <c r="AA191" s="70">
        <f t="shared" si="94"/>
        <v>0</v>
      </c>
      <c r="AB191" s="70">
        <f t="shared" si="95"/>
        <v>0</v>
      </c>
      <c r="AC191" s="70">
        <f t="shared" si="96"/>
        <v>0</v>
      </c>
      <c r="AD191" s="70">
        <f t="shared" si="97"/>
        <v>0</v>
      </c>
      <c r="AE191" s="70">
        <f t="shared" si="98"/>
        <v>0</v>
      </c>
      <c r="AF191" s="70">
        <f t="shared" si="99"/>
        <v>0</v>
      </c>
      <c r="AG191" s="3"/>
    </row>
    <row r="192" spans="1:33" s="64" customFormat="1" ht="34.5" customHeight="1" hidden="1">
      <c r="A192" s="115"/>
      <c r="B192" s="120"/>
      <c r="C192" s="120"/>
      <c r="D192" s="120"/>
      <c r="E192" s="46"/>
      <c r="F192" s="46"/>
      <c r="G192" s="115"/>
      <c r="H192" s="115"/>
      <c r="I192" s="47" t="s">
        <v>21</v>
      </c>
      <c r="J192" s="47">
        <v>0</v>
      </c>
      <c r="K192" s="47">
        <f t="shared" si="90"/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/>
      <c r="R192" s="47"/>
      <c r="S192" s="47"/>
      <c r="T192" s="47"/>
      <c r="U192" s="62"/>
      <c r="V192" s="63"/>
      <c r="X192" s="47" t="s">
        <v>21</v>
      </c>
      <c r="Y192" s="70">
        <f t="shared" si="92"/>
        <v>0</v>
      </c>
      <c r="Z192" s="70">
        <f t="shared" si="93"/>
        <v>0</v>
      </c>
      <c r="AA192" s="70">
        <f t="shared" si="94"/>
        <v>0</v>
      </c>
      <c r="AB192" s="70">
        <f t="shared" si="95"/>
        <v>0</v>
      </c>
      <c r="AC192" s="70">
        <f t="shared" si="96"/>
        <v>0</v>
      </c>
      <c r="AD192" s="70">
        <f t="shared" si="97"/>
        <v>0</v>
      </c>
      <c r="AE192" s="70">
        <f t="shared" si="98"/>
        <v>0</v>
      </c>
      <c r="AF192" s="70">
        <f t="shared" si="99"/>
        <v>0</v>
      </c>
      <c r="AG192" s="3"/>
    </row>
    <row r="193" spans="1:33" s="64" customFormat="1" ht="34.5" customHeight="1" hidden="1">
      <c r="A193" s="115"/>
      <c r="B193" s="120"/>
      <c r="C193" s="120"/>
      <c r="D193" s="120"/>
      <c r="E193" s="46"/>
      <c r="F193" s="46"/>
      <c r="G193" s="115"/>
      <c r="H193" s="115"/>
      <c r="I193" s="47" t="s">
        <v>6</v>
      </c>
      <c r="J193" s="47">
        <v>0</v>
      </c>
      <c r="K193" s="47">
        <f t="shared" si="90"/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/>
      <c r="R193" s="47"/>
      <c r="S193" s="47"/>
      <c r="T193" s="47"/>
      <c r="U193" s="62"/>
      <c r="V193" s="63"/>
      <c r="X193" s="47" t="s">
        <v>6</v>
      </c>
      <c r="Y193" s="70">
        <f t="shared" si="92"/>
        <v>0</v>
      </c>
      <c r="Z193" s="70">
        <f t="shared" si="93"/>
        <v>0</v>
      </c>
      <c r="AA193" s="70">
        <f t="shared" si="94"/>
        <v>0</v>
      </c>
      <c r="AB193" s="70">
        <f t="shared" si="95"/>
        <v>0</v>
      </c>
      <c r="AC193" s="70">
        <f t="shared" si="96"/>
        <v>0</v>
      </c>
      <c r="AD193" s="70">
        <f t="shared" si="97"/>
        <v>0</v>
      </c>
      <c r="AE193" s="70">
        <f t="shared" si="98"/>
        <v>0</v>
      </c>
      <c r="AF193" s="70">
        <f t="shared" si="99"/>
        <v>0</v>
      </c>
      <c r="AG193" s="3"/>
    </row>
    <row r="194" spans="1:33" s="64" customFormat="1" ht="34.5" customHeight="1" hidden="1">
      <c r="A194" s="115"/>
      <c r="B194" s="120"/>
      <c r="C194" s="120"/>
      <c r="D194" s="120"/>
      <c r="E194" s="46"/>
      <c r="F194" s="46"/>
      <c r="G194" s="115"/>
      <c r="H194" s="115"/>
      <c r="I194" s="47" t="s">
        <v>22</v>
      </c>
      <c r="J194" s="47">
        <v>0</v>
      </c>
      <c r="K194" s="47">
        <f t="shared" si="90"/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/>
      <c r="R194" s="47"/>
      <c r="S194" s="47"/>
      <c r="T194" s="47"/>
      <c r="U194" s="62"/>
      <c r="V194" s="63"/>
      <c r="X194" s="47" t="s">
        <v>22</v>
      </c>
      <c r="Y194" s="70">
        <f t="shared" si="92"/>
        <v>0</v>
      </c>
      <c r="Z194" s="70">
        <f t="shared" si="93"/>
        <v>0</v>
      </c>
      <c r="AA194" s="70">
        <f t="shared" si="94"/>
        <v>0</v>
      </c>
      <c r="AB194" s="70">
        <f t="shared" si="95"/>
        <v>0</v>
      </c>
      <c r="AC194" s="70">
        <f t="shared" si="96"/>
        <v>0</v>
      </c>
      <c r="AD194" s="70">
        <f t="shared" si="97"/>
        <v>0</v>
      </c>
      <c r="AE194" s="70">
        <f t="shared" si="98"/>
        <v>0</v>
      </c>
      <c r="AF194" s="70">
        <f t="shared" si="99"/>
        <v>0</v>
      </c>
      <c r="AG194" s="3"/>
    </row>
    <row r="195" spans="1:32" s="3" customFormat="1" ht="33.75" customHeight="1">
      <c r="A195" s="115"/>
      <c r="B195" s="120"/>
      <c r="C195" s="120"/>
      <c r="D195" s="120"/>
      <c r="E195" s="16"/>
      <c r="F195" s="16"/>
      <c r="G195" s="115"/>
      <c r="H195" s="115"/>
      <c r="I195" s="47" t="s">
        <v>23</v>
      </c>
      <c r="J195" s="47">
        <f>SUM(K195)</f>
        <v>4000</v>
      </c>
      <c r="K195" s="47">
        <f t="shared" si="90"/>
        <v>4000</v>
      </c>
      <c r="L195" s="47">
        <v>0</v>
      </c>
      <c r="M195" s="47">
        <v>4000</v>
      </c>
      <c r="N195" s="47">
        <v>0</v>
      </c>
      <c r="O195" s="47">
        <v>0</v>
      </c>
      <c r="P195" s="47">
        <v>0</v>
      </c>
      <c r="Q195" s="17"/>
      <c r="R195" s="17"/>
      <c r="S195" s="17"/>
      <c r="T195" s="17"/>
      <c r="U195" s="34"/>
      <c r="V195" s="106" t="s">
        <v>33</v>
      </c>
      <c r="X195" s="47" t="s">
        <v>23</v>
      </c>
      <c r="Y195" s="70">
        <f t="shared" si="92"/>
        <v>4000</v>
      </c>
      <c r="Z195" s="70">
        <f t="shared" si="93"/>
        <v>4000</v>
      </c>
      <c r="AA195" s="70">
        <f t="shared" si="94"/>
        <v>0</v>
      </c>
      <c r="AB195" s="70">
        <f t="shared" si="95"/>
        <v>4000</v>
      </c>
      <c r="AC195" s="70">
        <f t="shared" si="96"/>
        <v>0</v>
      </c>
      <c r="AD195" s="70">
        <f t="shared" si="97"/>
        <v>0</v>
      </c>
      <c r="AE195" s="70">
        <f t="shared" si="98"/>
        <v>0</v>
      </c>
      <c r="AF195" s="70">
        <f t="shared" si="99"/>
        <v>0</v>
      </c>
    </row>
    <row r="196" spans="1:32" s="3" customFormat="1" ht="0.75" customHeight="1" hidden="1">
      <c r="A196" s="115"/>
      <c r="B196" s="120"/>
      <c r="C196" s="120"/>
      <c r="D196" s="120"/>
      <c r="E196" s="16"/>
      <c r="F196" s="16"/>
      <c r="G196" s="115"/>
      <c r="H196" s="115"/>
      <c r="I196" s="47" t="s">
        <v>54</v>
      </c>
      <c r="J196" s="47">
        <v>0</v>
      </c>
      <c r="K196" s="47">
        <f t="shared" si="90"/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17"/>
      <c r="R196" s="17"/>
      <c r="S196" s="17"/>
      <c r="T196" s="17"/>
      <c r="U196" s="34"/>
      <c r="V196" s="107"/>
      <c r="X196" s="47" t="s">
        <v>54</v>
      </c>
      <c r="Y196" s="70">
        <f t="shared" si="92"/>
        <v>0</v>
      </c>
      <c r="Z196" s="70">
        <f t="shared" si="93"/>
        <v>0</v>
      </c>
      <c r="AA196" s="70">
        <f t="shared" si="94"/>
        <v>0</v>
      </c>
      <c r="AB196" s="70">
        <f t="shared" si="95"/>
        <v>0</v>
      </c>
      <c r="AC196" s="70">
        <f t="shared" si="96"/>
        <v>0</v>
      </c>
      <c r="AD196" s="70">
        <f t="shared" si="97"/>
        <v>0</v>
      </c>
      <c r="AE196" s="70">
        <f t="shared" si="98"/>
        <v>0</v>
      </c>
      <c r="AF196" s="70">
        <f t="shared" si="99"/>
        <v>0</v>
      </c>
    </row>
    <row r="197" spans="1:32" s="3" customFormat="1" ht="34.5" customHeight="1" hidden="1">
      <c r="A197" s="115"/>
      <c r="B197" s="120"/>
      <c r="C197" s="120"/>
      <c r="D197" s="120"/>
      <c r="E197" s="16"/>
      <c r="F197" s="16"/>
      <c r="G197" s="115"/>
      <c r="H197" s="115"/>
      <c r="I197" s="47" t="s">
        <v>26</v>
      </c>
      <c r="J197" s="47">
        <v>0</v>
      </c>
      <c r="K197" s="47">
        <f t="shared" si="90"/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17"/>
      <c r="R197" s="17"/>
      <c r="S197" s="17"/>
      <c r="T197" s="17"/>
      <c r="U197" s="34"/>
      <c r="V197" s="107"/>
      <c r="X197" s="47" t="s">
        <v>26</v>
      </c>
      <c r="Y197" s="70">
        <f t="shared" si="92"/>
        <v>0</v>
      </c>
      <c r="Z197" s="70">
        <f t="shared" si="93"/>
        <v>0</v>
      </c>
      <c r="AA197" s="70">
        <f t="shared" si="94"/>
        <v>0</v>
      </c>
      <c r="AB197" s="70">
        <f t="shared" si="95"/>
        <v>0</v>
      </c>
      <c r="AC197" s="70">
        <f t="shared" si="96"/>
        <v>0</v>
      </c>
      <c r="AD197" s="70">
        <f t="shared" si="97"/>
        <v>0</v>
      </c>
      <c r="AE197" s="70">
        <f t="shared" si="98"/>
        <v>0</v>
      </c>
      <c r="AF197" s="70">
        <f t="shared" si="99"/>
        <v>0</v>
      </c>
    </row>
    <row r="198" spans="1:33" s="3" customFormat="1" ht="34.5" customHeight="1">
      <c r="A198" s="116"/>
      <c r="B198" s="121"/>
      <c r="C198" s="121"/>
      <c r="D198" s="121"/>
      <c r="E198" s="16"/>
      <c r="F198" s="16"/>
      <c r="G198" s="116"/>
      <c r="H198" s="116"/>
      <c r="I198" s="48" t="s">
        <v>7</v>
      </c>
      <c r="J198" s="47">
        <f aca="true" t="shared" si="100" ref="J198:P198">SUM(J189:J197)</f>
        <v>4000</v>
      </c>
      <c r="K198" s="47">
        <f t="shared" si="100"/>
        <v>4000</v>
      </c>
      <c r="L198" s="47">
        <f t="shared" si="100"/>
        <v>0</v>
      </c>
      <c r="M198" s="47">
        <f t="shared" si="100"/>
        <v>4000</v>
      </c>
      <c r="N198" s="47">
        <f t="shared" si="100"/>
        <v>0</v>
      </c>
      <c r="O198" s="47">
        <f t="shared" si="100"/>
        <v>0</v>
      </c>
      <c r="P198" s="47">
        <f t="shared" si="100"/>
        <v>0</v>
      </c>
      <c r="Q198" s="17"/>
      <c r="R198" s="17"/>
      <c r="S198" s="17"/>
      <c r="T198" s="17"/>
      <c r="U198" s="34"/>
      <c r="V198" s="118"/>
      <c r="X198" s="48" t="s">
        <v>7</v>
      </c>
      <c r="Y198" s="70">
        <f t="shared" si="92"/>
        <v>4000</v>
      </c>
      <c r="Z198" s="70">
        <f t="shared" si="93"/>
        <v>4000</v>
      </c>
      <c r="AA198" s="70">
        <f t="shared" si="94"/>
        <v>0</v>
      </c>
      <c r="AB198" s="70">
        <f t="shared" si="95"/>
        <v>4000</v>
      </c>
      <c r="AC198" s="70">
        <f t="shared" si="96"/>
        <v>0</v>
      </c>
      <c r="AD198" s="70">
        <f t="shared" si="97"/>
        <v>0</v>
      </c>
      <c r="AE198" s="70">
        <f t="shared" si="98"/>
        <v>0</v>
      </c>
      <c r="AF198" s="70">
        <f t="shared" si="99"/>
        <v>0</v>
      </c>
      <c r="AG198" s="5">
        <f>SUM(AA198:AF198)</f>
        <v>4000</v>
      </c>
    </row>
    <row r="199" spans="1:23" s="3" customFormat="1" ht="34.5" customHeight="1">
      <c r="A199" s="46"/>
      <c r="B199" s="57"/>
      <c r="C199" s="57"/>
      <c r="D199" s="57"/>
      <c r="E199" s="9"/>
      <c r="F199" s="9"/>
      <c r="G199" s="49"/>
      <c r="H199" s="49"/>
      <c r="I199" s="48" t="s">
        <v>24</v>
      </c>
      <c r="J199" s="48">
        <f>SUM(J198)</f>
        <v>4000</v>
      </c>
      <c r="K199" s="48">
        <f aca="true" t="shared" si="101" ref="K199:P199">SUM(K198)</f>
        <v>4000</v>
      </c>
      <c r="L199" s="48">
        <f t="shared" si="101"/>
        <v>0</v>
      </c>
      <c r="M199" s="48">
        <f t="shared" si="101"/>
        <v>4000</v>
      </c>
      <c r="N199" s="48">
        <f t="shared" si="101"/>
        <v>0</v>
      </c>
      <c r="O199" s="48">
        <f t="shared" si="101"/>
        <v>0</v>
      </c>
      <c r="P199" s="48">
        <f t="shared" si="101"/>
        <v>0</v>
      </c>
      <c r="Q199" s="20"/>
      <c r="R199" s="20"/>
      <c r="S199" s="20"/>
      <c r="T199" s="20"/>
      <c r="U199" s="23"/>
      <c r="V199" s="21"/>
      <c r="W199" s="5">
        <f>SUM(L199:V199)</f>
        <v>4000</v>
      </c>
    </row>
    <row r="200" spans="1:22" s="3" customFormat="1" ht="18.75" customHeight="1">
      <c r="A200" s="143" t="s">
        <v>58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5"/>
      <c r="Q200" s="20"/>
      <c r="R200" s="20"/>
      <c r="S200" s="20"/>
      <c r="T200" s="20"/>
      <c r="U200" s="23"/>
      <c r="V200" s="21"/>
    </row>
    <row r="201" spans="1:22" s="64" customFormat="1" ht="34.5" customHeight="1" hidden="1">
      <c r="A201" s="150">
        <v>18</v>
      </c>
      <c r="B201" s="104" t="s">
        <v>27</v>
      </c>
      <c r="C201" s="104" t="s">
        <v>28</v>
      </c>
      <c r="D201" s="104" t="s">
        <v>45</v>
      </c>
      <c r="E201" s="46"/>
      <c r="F201" s="46"/>
      <c r="G201" s="153">
        <v>2012</v>
      </c>
      <c r="H201" s="153">
        <v>2015</v>
      </c>
      <c r="I201" s="47" t="s">
        <v>18</v>
      </c>
      <c r="J201" s="47">
        <v>0</v>
      </c>
      <c r="K201" s="47">
        <f aca="true" t="shared" si="102" ref="K201:K219">SUM(L201:P201)</f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/>
      <c r="R201" s="47"/>
      <c r="S201" s="47"/>
      <c r="T201" s="47"/>
      <c r="U201" s="62"/>
      <c r="V201" s="63"/>
    </row>
    <row r="202" spans="1:22" s="64" customFormat="1" ht="34.5" customHeight="1" hidden="1">
      <c r="A202" s="151"/>
      <c r="B202" s="104"/>
      <c r="C202" s="104"/>
      <c r="D202" s="104"/>
      <c r="E202" s="46"/>
      <c r="F202" s="46"/>
      <c r="G202" s="153"/>
      <c r="H202" s="153"/>
      <c r="I202" s="47" t="s">
        <v>19</v>
      </c>
      <c r="J202" s="47">
        <v>0</v>
      </c>
      <c r="K202" s="47">
        <f t="shared" si="102"/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/>
      <c r="R202" s="47"/>
      <c r="S202" s="47"/>
      <c r="T202" s="47"/>
      <c r="U202" s="62"/>
      <c r="V202" s="63"/>
    </row>
    <row r="203" spans="1:22" s="64" customFormat="1" ht="34.5" customHeight="1" hidden="1">
      <c r="A203" s="151"/>
      <c r="B203" s="104"/>
      <c r="C203" s="104"/>
      <c r="D203" s="104"/>
      <c r="E203" s="46"/>
      <c r="F203" s="46"/>
      <c r="G203" s="153"/>
      <c r="H203" s="153"/>
      <c r="I203" s="47" t="s">
        <v>20</v>
      </c>
      <c r="J203" s="47">
        <v>0</v>
      </c>
      <c r="K203" s="47">
        <f t="shared" si="102"/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/>
      <c r="R203" s="47"/>
      <c r="S203" s="47"/>
      <c r="T203" s="47"/>
      <c r="U203" s="62"/>
      <c r="V203" s="63"/>
    </row>
    <row r="204" spans="1:22" s="64" customFormat="1" ht="34.5" customHeight="1" hidden="1">
      <c r="A204" s="151"/>
      <c r="B204" s="104"/>
      <c r="C204" s="104"/>
      <c r="D204" s="104"/>
      <c r="E204" s="46"/>
      <c r="F204" s="46"/>
      <c r="G204" s="153"/>
      <c r="H204" s="153"/>
      <c r="I204" s="47" t="s">
        <v>21</v>
      </c>
      <c r="J204" s="47">
        <v>0</v>
      </c>
      <c r="K204" s="47">
        <f t="shared" si="102"/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/>
      <c r="R204" s="47"/>
      <c r="S204" s="47"/>
      <c r="T204" s="47"/>
      <c r="U204" s="62"/>
      <c r="V204" s="63"/>
    </row>
    <row r="205" spans="1:22" s="64" customFormat="1" ht="34.5" customHeight="1" hidden="1">
      <c r="A205" s="151"/>
      <c r="B205" s="104"/>
      <c r="C205" s="104"/>
      <c r="D205" s="104"/>
      <c r="E205" s="46"/>
      <c r="F205" s="46"/>
      <c r="G205" s="153"/>
      <c r="H205" s="153"/>
      <c r="I205" s="47" t="s">
        <v>6</v>
      </c>
      <c r="J205" s="47">
        <v>0</v>
      </c>
      <c r="K205" s="47">
        <f t="shared" si="102"/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/>
      <c r="R205" s="47"/>
      <c r="S205" s="47"/>
      <c r="T205" s="47"/>
      <c r="U205" s="62"/>
      <c r="V205" s="63"/>
    </row>
    <row r="206" spans="1:22" s="64" customFormat="1" ht="34.5" customHeight="1" hidden="1">
      <c r="A206" s="151"/>
      <c r="B206" s="104"/>
      <c r="C206" s="104"/>
      <c r="D206" s="104"/>
      <c r="E206" s="46"/>
      <c r="F206" s="46"/>
      <c r="G206" s="153"/>
      <c r="H206" s="153"/>
      <c r="I206" s="47" t="s">
        <v>22</v>
      </c>
      <c r="J206" s="47">
        <v>0</v>
      </c>
      <c r="K206" s="47">
        <f t="shared" si="102"/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/>
      <c r="R206" s="47"/>
      <c r="S206" s="47"/>
      <c r="T206" s="47"/>
      <c r="U206" s="62"/>
      <c r="V206" s="63"/>
    </row>
    <row r="207" spans="1:22" s="64" customFormat="1" ht="34.5" customHeight="1" hidden="1">
      <c r="A207" s="151"/>
      <c r="B207" s="104"/>
      <c r="C207" s="104"/>
      <c r="D207" s="104"/>
      <c r="E207" s="46"/>
      <c r="F207" s="46"/>
      <c r="G207" s="153"/>
      <c r="H207" s="153"/>
      <c r="I207" s="47" t="s">
        <v>23</v>
      </c>
      <c r="J207" s="47">
        <v>0</v>
      </c>
      <c r="K207" s="47">
        <f t="shared" si="102"/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/>
      <c r="R207" s="47"/>
      <c r="S207" s="47"/>
      <c r="T207" s="47"/>
      <c r="U207" s="62"/>
      <c r="V207" s="63"/>
    </row>
    <row r="208" spans="1:22" s="64" customFormat="1" ht="34.5" customHeight="1" hidden="1">
      <c r="A208" s="151"/>
      <c r="B208" s="104"/>
      <c r="C208" s="104"/>
      <c r="D208" s="104"/>
      <c r="E208" s="46"/>
      <c r="F208" s="46"/>
      <c r="G208" s="153"/>
      <c r="H208" s="153"/>
      <c r="I208" s="47" t="s">
        <v>54</v>
      </c>
      <c r="J208" s="47">
        <v>0</v>
      </c>
      <c r="K208" s="47">
        <f t="shared" si="102"/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/>
      <c r="R208" s="47"/>
      <c r="S208" s="47"/>
      <c r="T208" s="47"/>
      <c r="U208" s="62"/>
      <c r="V208" s="63"/>
    </row>
    <row r="209" spans="1:22" s="3" customFormat="1" ht="34.5" customHeight="1">
      <c r="A209" s="151"/>
      <c r="B209" s="104"/>
      <c r="C209" s="104"/>
      <c r="D209" s="104"/>
      <c r="E209" s="16"/>
      <c r="F209" s="16"/>
      <c r="G209" s="153"/>
      <c r="H209" s="153"/>
      <c r="I209" s="47" t="s">
        <v>26</v>
      </c>
      <c r="J209" s="47">
        <v>7000</v>
      </c>
      <c r="K209" s="47">
        <f t="shared" si="102"/>
        <v>7000</v>
      </c>
      <c r="L209" s="47">
        <v>0</v>
      </c>
      <c r="M209" s="47">
        <v>1000</v>
      </c>
      <c r="N209" s="47">
        <v>2000</v>
      </c>
      <c r="O209" s="47">
        <v>2000</v>
      </c>
      <c r="P209" s="47">
        <v>2000</v>
      </c>
      <c r="Q209" s="20"/>
      <c r="R209" s="20"/>
      <c r="S209" s="20"/>
      <c r="T209" s="20"/>
      <c r="U209" s="23"/>
      <c r="V209" s="106" t="s">
        <v>33</v>
      </c>
    </row>
    <row r="210" spans="1:22" s="3" customFormat="1" ht="34.5" customHeight="1">
      <c r="A210" s="152"/>
      <c r="B210" s="104"/>
      <c r="C210" s="104"/>
      <c r="D210" s="104"/>
      <c r="E210" s="16"/>
      <c r="F210" s="16"/>
      <c r="G210" s="153"/>
      <c r="H210" s="153"/>
      <c r="I210" s="48" t="s">
        <v>7</v>
      </c>
      <c r="J210" s="47">
        <f aca="true" t="shared" si="103" ref="J210:P210">SUM(J201:J209)</f>
        <v>7000</v>
      </c>
      <c r="K210" s="47">
        <f t="shared" si="103"/>
        <v>7000</v>
      </c>
      <c r="L210" s="47">
        <f t="shared" si="103"/>
        <v>0</v>
      </c>
      <c r="M210" s="47">
        <f t="shared" si="103"/>
        <v>1000</v>
      </c>
      <c r="N210" s="47">
        <f t="shared" si="103"/>
        <v>2000</v>
      </c>
      <c r="O210" s="47">
        <f t="shared" si="103"/>
        <v>2000</v>
      </c>
      <c r="P210" s="47">
        <f t="shared" si="103"/>
        <v>2000</v>
      </c>
      <c r="Q210" s="20"/>
      <c r="R210" s="20"/>
      <c r="S210" s="20"/>
      <c r="T210" s="20"/>
      <c r="U210" s="23"/>
      <c r="V210" s="118"/>
    </row>
    <row r="211" spans="1:33" s="64" customFormat="1" ht="0.75" customHeight="1" hidden="1">
      <c r="A211" s="113">
        <v>19</v>
      </c>
      <c r="B211" s="104" t="s">
        <v>27</v>
      </c>
      <c r="C211" s="104" t="s">
        <v>28</v>
      </c>
      <c r="D211" s="149" t="s">
        <v>47</v>
      </c>
      <c r="E211" s="46"/>
      <c r="F211" s="46"/>
      <c r="G211" s="153">
        <v>2014</v>
      </c>
      <c r="H211" s="153">
        <v>2014</v>
      </c>
      <c r="I211" s="47" t="s">
        <v>18</v>
      </c>
      <c r="J211" s="47">
        <v>0</v>
      </c>
      <c r="K211" s="47">
        <f t="shared" si="102"/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/>
      <c r="R211" s="47"/>
      <c r="S211" s="47"/>
      <c r="T211" s="47"/>
      <c r="U211" s="62"/>
      <c r="V211" s="63"/>
      <c r="X211" s="47" t="s">
        <v>18</v>
      </c>
      <c r="Y211" s="70">
        <f aca="true" t="shared" si="104" ref="Y211:Y220">SUMIF($I$201:$I$244,$X211,J$201:J$244)</f>
        <v>0</v>
      </c>
      <c r="Z211" s="70">
        <f aca="true" t="shared" si="105" ref="Z211:Z220">SUMIF($I$201:$I$244,$X211,K$201:K$244)</f>
        <v>0</v>
      </c>
      <c r="AA211" s="70">
        <f aca="true" t="shared" si="106" ref="AA211:AA220">SUMIF($I$201:$I$244,$X211,L$201:L$244)</f>
        <v>0</v>
      </c>
      <c r="AB211" s="70">
        <f aca="true" t="shared" si="107" ref="AB211:AB220">SUMIF($I$201:$I$244,$X211,M$201:M$244)</f>
        <v>0</v>
      </c>
      <c r="AC211" s="70">
        <f aca="true" t="shared" si="108" ref="AC211:AC220">SUMIF($I$201:$I$244,$X211,N$201:N$244)</f>
        <v>0</v>
      </c>
      <c r="AD211" s="70">
        <f aca="true" t="shared" si="109" ref="AD211:AD220">SUMIF($I$201:$I$244,$X211,O$201:O$244)</f>
        <v>0</v>
      </c>
      <c r="AE211" s="70">
        <f aca="true" t="shared" si="110" ref="AE211:AE220">SUMIF($I$201:$I$244,$X211,P$201:P$244)</f>
        <v>0</v>
      </c>
      <c r="AF211" s="70">
        <f aca="true" t="shared" si="111" ref="AF211:AF220">SUMIF($I$201:$I$244,$X211,Q$201:Q$244)</f>
        <v>0</v>
      </c>
      <c r="AG211" s="3"/>
    </row>
    <row r="212" spans="1:33" s="64" customFormat="1" ht="34.5" customHeight="1" hidden="1">
      <c r="A212" s="113"/>
      <c r="B212" s="104"/>
      <c r="C212" s="104"/>
      <c r="D212" s="149"/>
      <c r="E212" s="46"/>
      <c r="F212" s="46"/>
      <c r="G212" s="153"/>
      <c r="H212" s="153"/>
      <c r="I212" s="47" t="s">
        <v>19</v>
      </c>
      <c r="J212" s="47">
        <v>0</v>
      </c>
      <c r="K212" s="47">
        <f t="shared" si="102"/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/>
      <c r="R212" s="47"/>
      <c r="S212" s="47"/>
      <c r="T212" s="47"/>
      <c r="U212" s="62"/>
      <c r="V212" s="63"/>
      <c r="X212" s="47" t="s">
        <v>19</v>
      </c>
      <c r="Y212" s="70">
        <f t="shared" si="104"/>
        <v>0</v>
      </c>
      <c r="Z212" s="70">
        <f t="shared" si="105"/>
        <v>0</v>
      </c>
      <c r="AA212" s="70">
        <f t="shared" si="106"/>
        <v>0</v>
      </c>
      <c r="AB212" s="70">
        <f t="shared" si="107"/>
        <v>0</v>
      </c>
      <c r="AC212" s="70">
        <f t="shared" si="108"/>
        <v>0</v>
      </c>
      <c r="AD212" s="70">
        <f t="shared" si="109"/>
        <v>0</v>
      </c>
      <c r="AE212" s="70">
        <f t="shared" si="110"/>
        <v>0</v>
      </c>
      <c r="AF212" s="70">
        <f t="shared" si="111"/>
        <v>0</v>
      </c>
      <c r="AG212" s="3"/>
    </row>
    <row r="213" spans="1:33" s="64" customFormat="1" ht="34.5" customHeight="1" hidden="1">
      <c r="A213" s="113"/>
      <c r="B213" s="104"/>
      <c r="C213" s="104"/>
      <c r="D213" s="149"/>
      <c r="E213" s="46"/>
      <c r="F213" s="46"/>
      <c r="G213" s="153"/>
      <c r="H213" s="153"/>
      <c r="I213" s="47" t="s">
        <v>20</v>
      </c>
      <c r="J213" s="47">
        <v>0</v>
      </c>
      <c r="K213" s="47">
        <f t="shared" si="102"/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/>
      <c r="R213" s="47"/>
      <c r="S213" s="47"/>
      <c r="T213" s="47"/>
      <c r="U213" s="62"/>
      <c r="V213" s="63"/>
      <c r="X213" s="47" t="s">
        <v>20</v>
      </c>
      <c r="Y213" s="70">
        <f t="shared" si="104"/>
        <v>0</v>
      </c>
      <c r="Z213" s="70">
        <f t="shared" si="105"/>
        <v>0</v>
      </c>
      <c r="AA213" s="70">
        <f t="shared" si="106"/>
        <v>0</v>
      </c>
      <c r="AB213" s="70">
        <f t="shared" si="107"/>
        <v>0</v>
      </c>
      <c r="AC213" s="70">
        <f t="shared" si="108"/>
        <v>0</v>
      </c>
      <c r="AD213" s="70">
        <f t="shared" si="109"/>
        <v>0</v>
      </c>
      <c r="AE213" s="70">
        <f t="shared" si="110"/>
        <v>0</v>
      </c>
      <c r="AF213" s="70">
        <f t="shared" si="111"/>
        <v>0</v>
      </c>
      <c r="AG213" s="3"/>
    </row>
    <row r="214" spans="1:33" s="64" customFormat="1" ht="34.5" customHeight="1" hidden="1">
      <c r="A214" s="113"/>
      <c r="B214" s="104"/>
      <c r="C214" s="104"/>
      <c r="D214" s="149"/>
      <c r="E214" s="46"/>
      <c r="F214" s="46"/>
      <c r="G214" s="153"/>
      <c r="H214" s="153"/>
      <c r="I214" s="47" t="s">
        <v>21</v>
      </c>
      <c r="J214" s="47">
        <v>0</v>
      </c>
      <c r="K214" s="47">
        <f t="shared" si="102"/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/>
      <c r="R214" s="47"/>
      <c r="S214" s="47"/>
      <c r="T214" s="47"/>
      <c r="U214" s="62"/>
      <c r="V214" s="63"/>
      <c r="X214" s="47" t="s">
        <v>21</v>
      </c>
      <c r="Y214" s="70">
        <f t="shared" si="104"/>
        <v>0</v>
      </c>
      <c r="Z214" s="70">
        <f t="shared" si="105"/>
        <v>0</v>
      </c>
      <c r="AA214" s="70">
        <f t="shared" si="106"/>
        <v>0</v>
      </c>
      <c r="AB214" s="70">
        <f t="shared" si="107"/>
        <v>0</v>
      </c>
      <c r="AC214" s="70">
        <f t="shared" si="108"/>
        <v>0</v>
      </c>
      <c r="AD214" s="70">
        <f t="shared" si="109"/>
        <v>0</v>
      </c>
      <c r="AE214" s="70">
        <f t="shared" si="110"/>
        <v>0</v>
      </c>
      <c r="AF214" s="70">
        <f t="shared" si="111"/>
        <v>0</v>
      </c>
      <c r="AG214" s="3"/>
    </row>
    <row r="215" spans="1:33" s="64" customFormat="1" ht="34.5" customHeight="1" hidden="1">
      <c r="A215" s="113"/>
      <c r="B215" s="104"/>
      <c r="C215" s="104"/>
      <c r="D215" s="149"/>
      <c r="E215" s="46"/>
      <c r="F215" s="46"/>
      <c r="G215" s="153"/>
      <c r="H215" s="153"/>
      <c r="I215" s="47" t="s">
        <v>6</v>
      </c>
      <c r="J215" s="47">
        <v>0</v>
      </c>
      <c r="K215" s="47">
        <f t="shared" si="102"/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/>
      <c r="R215" s="47"/>
      <c r="S215" s="47"/>
      <c r="T215" s="47"/>
      <c r="U215" s="62"/>
      <c r="V215" s="63"/>
      <c r="X215" s="47" t="s">
        <v>6</v>
      </c>
      <c r="Y215" s="70">
        <f t="shared" si="104"/>
        <v>0</v>
      </c>
      <c r="Z215" s="70">
        <f t="shared" si="105"/>
        <v>0</v>
      </c>
      <c r="AA215" s="70">
        <f t="shared" si="106"/>
        <v>0</v>
      </c>
      <c r="AB215" s="70">
        <f t="shared" si="107"/>
        <v>0</v>
      </c>
      <c r="AC215" s="70">
        <f t="shared" si="108"/>
        <v>0</v>
      </c>
      <c r="AD215" s="70">
        <f t="shared" si="109"/>
        <v>0</v>
      </c>
      <c r="AE215" s="70">
        <f t="shared" si="110"/>
        <v>0</v>
      </c>
      <c r="AF215" s="70">
        <f t="shared" si="111"/>
        <v>0</v>
      </c>
      <c r="AG215" s="3"/>
    </row>
    <row r="216" spans="1:33" s="64" customFormat="1" ht="34.5" customHeight="1" hidden="1">
      <c r="A216" s="113"/>
      <c r="B216" s="104"/>
      <c r="C216" s="104"/>
      <c r="D216" s="149"/>
      <c r="E216" s="46"/>
      <c r="F216" s="46"/>
      <c r="G216" s="153"/>
      <c r="H216" s="153"/>
      <c r="I216" s="47" t="s">
        <v>22</v>
      </c>
      <c r="J216" s="47">
        <v>0</v>
      </c>
      <c r="K216" s="47">
        <f t="shared" si="102"/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/>
      <c r="R216" s="47"/>
      <c r="S216" s="47"/>
      <c r="T216" s="47"/>
      <c r="U216" s="62"/>
      <c r="V216" s="63"/>
      <c r="X216" s="47" t="s">
        <v>22</v>
      </c>
      <c r="Y216" s="70">
        <f t="shared" si="104"/>
        <v>0</v>
      </c>
      <c r="Z216" s="70">
        <f t="shared" si="105"/>
        <v>0</v>
      </c>
      <c r="AA216" s="70">
        <f t="shared" si="106"/>
        <v>0</v>
      </c>
      <c r="AB216" s="70">
        <f t="shared" si="107"/>
        <v>0</v>
      </c>
      <c r="AC216" s="70">
        <f t="shared" si="108"/>
        <v>0</v>
      </c>
      <c r="AD216" s="70">
        <f t="shared" si="109"/>
        <v>0</v>
      </c>
      <c r="AE216" s="70">
        <f t="shared" si="110"/>
        <v>0</v>
      </c>
      <c r="AF216" s="70">
        <f t="shared" si="111"/>
        <v>0</v>
      </c>
      <c r="AG216" s="3"/>
    </row>
    <row r="217" spans="1:33" s="64" customFormat="1" ht="34.5" customHeight="1" hidden="1">
      <c r="A217" s="113"/>
      <c r="B217" s="104"/>
      <c r="C217" s="104"/>
      <c r="D217" s="149"/>
      <c r="E217" s="46"/>
      <c r="F217" s="46"/>
      <c r="G217" s="153"/>
      <c r="H217" s="153"/>
      <c r="I217" s="47" t="s">
        <v>23</v>
      </c>
      <c r="J217" s="47">
        <v>0</v>
      </c>
      <c r="K217" s="47">
        <f t="shared" si="102"/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/>
      <c r="R217" s="47"/>
      <c r="S217" s="47"/>
      <c r="T217" s="47"/>
      <c r="U217" s="62"/>
      <c r="V217" s="63"/>
      <c r="X217" s="47" t="s">
        <v>23</v>
      </c>
      <c r="Y217" s="70">
        <f t="shared" si="104"/>
        <v>0</v>
      </c>
      <c r="Z217" s="70">
        <f t="shared" si="105"/>
        <v>0</v>
      </c>
      <c r="AA217" s="70">
        <f t="shared" si="106"/>
        <v>0</v>
      </c>
      <c r="AB217" s="70">
        <f t="shared" si="107"/>
        <v>0</v>
      </c>
      <c r="AC217" s="70">
        <f t="shared" si="108"/>
        <v>0</v>
      </c>
      <c r="AD217" s="70">
        <f t="shared" si="109"/>
        <v>0</v>
      </c>
      <c r="AE217" s="70">
        <f t="shared" si="110"/>
        <v>0</v>
      </c>
      <c r="AF217" s="70">
        <f t="shared" si="111"/>
        <v>0</v>
      </c>
      <c r="AG217" s="3"/>
    </row>
    <row r="218" spans="1:33" s="64" customFormat="1" ht="34.5" customHeight="1" hidden="1">
      <c r="A218" s="113"/>
      <c r="B218" s="104"/>
      <c r="C218" s="104"/>
      <c r="D218" s="149"/>
      <c r="E218" s="46"/>
      <c r="F218" s="46"/>
      <c r="G218" s="153"/>
      <c r="H218" s="153"/>
      <c r="I218" s="47" t="s">
        <v>54</v>
      </c>
      <c r="J218" s="47">
        <v>0</v>
      </c>
      <c r="K218" s="47">
        <f t="shared" si="102"/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/>
      <c r="R218" s="47"/>
      <c r="S218" s="47"/>
      <c r="T218" s="47"/>
      <c r="U218" s="62"/>
      <c r="V218" s="63"/>
      <c r="X218" s="47" t="s">
        <v>54</v>
      </c>
      <c r="Y218" s="70">
        <f t="shared" si="104"/>
        <v>0</v>
      </c>
      <c r="Z218" s="70">
        <f t="shared" si="105"/>
        <v>0</v>
      </c>
      <c r="AA218" s="70">
        <f t="shared" si="106"/>
        <v>0</v>
      </c>
      <c r="AB218" s="70">
        <f t="shared" si="107"/>
        <v>0</v>
      </c>
      <c r="AC218" s="70">
        <f t="shared" si="108"/>
        <v>0</v>
      </c>
      <c r="AD218" s="70">
        <f t="shared" si="109"/>
        <v>0</v>
      </c>
      <c r="AE218" s="70">
        <f t="shared" si="110"/>
        <v>0</v>
      </c>
      <c r="AF218" s="70">
        <f t="shared" si="111"/>
        <v>0</v>
      </c>
      <c r="AG218" s="3"/>
    </row>
    <row r="219" spans="1:32" s="3" customFormat="1" ht="34.5" customHeight="1">
      <c r="A219" s="113"/>
      <c r="B219" s="104"/>
      <c r="C219" s="104"/>
      <c r="D219" s="149"/>
      <c r="E219" s="16"/>
      <c r="F219" s="16"/>
      <c r="G219" s="153"/>
      <c r="H219" s="153"/>
      <c r="I219" s="47" t="s">
        <v>26</v>
      </c>
      <c r="J219" s="47">
        <v>535</v>
      </c>
      <c r="K219" s="47">
        <f t="shared" si="102"/>
        <v>535</v>
      </c>
      <c r="L219" s="47">
        <v>0</v>
      </c>
      <c r="M219" s="47">
        <v>0</v>
      </c>
      <c r="N219" s="47">
        <v>0</v>
      </c>
      <c r="O219" s="47">
        <v>535</v>
      </c>
      <c r="P219" s="47">
        <v>0</v>
      </c>
      <c r="Q219" s="20"/>
      <c r="R219" s="20"/>
      <c r="S219" s="20"/>
      <c r="T219" s="20"/>
      <c r="U219" s="23"/>
      <c r="V219" s="106" t="s">
        <v>33</v>
      </c>
      <c r="X219" s="47" t="s">
        <v>26</v>
      </c>
      <c r="Y219" s="70">
        <f t="shared" si="104"/>
        <v>14677.4</v>
      </c>
      <c r="Z219" s="70">
        <f t="shared" si="105"/>
        <v>14677.4</v>
      </c>
      <c r="AA219" s="70">
        <f t="shared" si="106"/>
        <v>6892.4</v>
      </c>
      <c r="AB219" s="70">
        <f t="shared" si="107"/>
        <v>1250</v>
      </c>
      <c r="AC219" s="70">
        <f t="shared" si="108"/>
        <v>2000</v>
      </c>
      <c r="AD219" s="70">
        <f t="shared" si="109"/>
        <v>2535</v>
      </c>
      <c r="AE219" s="70">
        <f t="shared" si="110"/>
        <v>2000</v>
      </c>
      <c r="AF219" s="70">
        <f t="shared" si="111"/>
        <v>0</v>
      </c>
    </row>
    <row r="220" spans="1:33" s="3" customFormat="1" ht="34.5" customHeight="1">
      <c r="A220" s="113"/>
      <c r="B220" s="104"/>
      <c r="C220" s="104"/>
      <c r="D220" s="149"/>
      <c r="E220" s="16"/>
      <c r="F220" s="16"/>
      <c r="G220" s="153"/>
      <c r="H220" s="153"/>
      <c r="I220" s="48" t="s">
        <v>7</v>
      </c>
      <c r="J220" s="47">
        <f aca="true" t="shared" si="112" ref="J220:P220">SUM(J211:J219)</f>
        <v>535</v>
      </c>
      <c r="K220" s="47">
        <f t="shared" si="112"/>
        <v>535</v>
      </c>
      <c r="L220" s="47">
        <f t="shared" si="112"/>
        <v>0</v>
      </c>
      <c r="M220" s="47">
        <f t="shared" si="112"/>
        <v>0</v>
      </c>
      <c r="N220" s="47">
        <f t="shared" si="112"/>
        <v>0</v>
      </c>
      <c r="O220" s="47">
        <f t="shared" si="112"/>
        <v>535</v>
      </c>
      <c r="P220" s="47">
        <f t="shared" si="112"/>
        <v>0</v>
      </c>
      <c r="Q220" s="20"/>
      <c r="R220" s="20"/>
      <c r="S220" s="20"/>
      <c r="T220" s="20"/>
      <c r="U220" s="23"/>
      <c r="V220" s="118"/>
      <c r="X220" s="48" t="s">
        <v>7</v>
      </c>
      <c r="Y220" s="70">
        <f t="shared" si="104"/>
        <v>14677.4</v>
      </c>
      <c r="Z220" s="70">
        <f t="shared" si="105"/>
        <v>14677.4</v>
      </c>
      <c r="AA220" s="70">
        <f t="shared" si="106"/>
        <v>6892.4</v>
      </c>
      <c r="AB220" s="70">
        <f t="shared" si="107"/>
        <v>1250</v>
      </c>
      <c r="AC220" s="70">
        <f t="shared" si="108"/>
        <v>2000</v>
      </c>
      <c r="AD220" s="70">
        <f t="shared" si="109"/>
        <v>2535</v>
      </c>
      <c r="AE220" s="70">
        <f t="shared" si="110"/>
        <v>2000</v>
      </c>
      <c r="AF220" s="70">
        <f t="shared" si="111"/>
        <v>0</v>
      </c>
      <c r="AG220" s="5">
        <f>SUM(AA220:AF220)</f>
        <v>14677.4</v>
      </c>
    </row>
    <row r="221" spans="1:23" s="3" customFormat="1" ht="34.5" customHeight="1">
      <c r="A221" s="54"/>
      <c r="B221" s="58"/>
      <c r="C221" s="58"/>
      <c r="D221" s="59"/>
      <c r="E221" s="40"/>
      <c r="F221" s="40"/>
      <c r="G221" s="50"/>
      <c r="H221" s="50"/>
      <c r="I221" s="48" t="s">
        <v>24</v>
      </c>
      <c r="J221" s="53">
        <f>SUM(J220,J210)</f>
        <v>7535</v>
      </c>
      <c r="K221" s="53">
        <f aca="true" t="shared" si="113" ref="K221:P221">SUM(K220,K210)</f>
        <v>7535</v>
      </c>
      <c r="L221" s="53">
        <f t="shared" si="113"/>
        <v>0</v>
      </c>
      <c r="M221" s="53">
        <f t="shared" si="113"/>
        <v>1000</v>
      </c>
      <c r="N221" s="53">
        <f t="shared" si="113"/>
        <v>2000</v>
      </c>
      <c r="O221" s="53">
        <f t="shared" si="113"/>
        <v>2535</v>
      </c>
      <c r="P221" s="53">
        <f t="shared" si="113"/>
        <v>2000</v>
      </c>
      <c r="Q221" s="20"/>
      <c r="R221" s="20"/>
      <c r="S221" s="20"/>
      <c r="T221" s="20"/>
      <c r="U221" s="23"/>
      <c r="V221" s="41"/>
      <c r="W221" s="5">
        <f>SUM(L221:V221)</f>
        <v>7535</v>
      </c>
    </row>
    <row r="222" spans="1:23" s="3" customFormat="1" ht="33.75" customHeight="1">
      <c r="A222" s="143" t="s">
        <v>73</v>
      </c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5"/>
      <c r="Q222" s="20"/>
      <c r="R222" s="20"/>
      <c r="S222" s="20"/>
      <c r="T222" s="20"/>
      <c r="U222" s="23"/>
      <c r="V222" s="41"/>
      <c r="W222" s="5"/>
    </row>
    <row r="223" spans="1:23" s="3" customFormat="1" ht="34.5" customHeight="1" hidden="1">
      <c r="A223" s="113">
        <v>20</v>
      </c>
      <c r="B223" s="104" t="s">
        <v>27</v>
      </c>
      <c r="C223" s="104" t="s">
        <v>28</v>
      </c>
      <c r="D223" s="104" t="s">
        <v>59</v>
      </c>
      <c r="E223" s="117">
        <v>12</v>
      </c>
      <c r="F223" s="117">
        <v>2</v>
      </c>
      <c r="G223" s="113">
        <v>2011</v>
      </c>
      <c r="H223" s="113">
        <v>2012</v>
      </c>
      <c r="I223" s="47" t="s">
        <v>18</v>
      </c>
      <c r="J223" s="47">
        <v>0</v>
      </c>
      <c r="K223" s="47">
        <f>SUM(L223:P223)</f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20"/>
      <c r="R223" s="20"/>
      <c r="S223" s="20"/>
      <c r="T223" s="20"/>
      <c r="U223" s="23"/>
      <c r="V223" s="41"/>
      <c r="W223" s="5"/>
    </row>
    <row r="224" spans="1:23" s="3" customFormat="1" ht="34.5" customHeight="1" hidden="1">
      <c r="A224" s="113"/>
      <c r="B224" s="104" t="s">
        <v>27</v>
      </c>
      <c r="C224" s="104" t="s">
        <v>28</v>
      </c>
      <c r="D224" s="104" t="s">
        <v>29</v>
      </c>
      <c r="E224" s="117">
        <v>12</v>
      </c>
      <c r="F224" s="117">
        <v>2</v>
      </c>
      <c r="G224" s="113">
        <v>2010</v>
      </c>
      <c r="H224" s="113">
        <v>2015</v>
      </c>
      <c r="I224" s="47" t="s">
        <v>19</v>
      </c>
      <c r="J224" s="47">
        <v>0</v>
      </c>
      <c r="K224" s="47">
        <f aca="true" t="shared" si="114" ref="K224:K241">SUM(L224:P224)</f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20"/>
      <c r="R224" s="20"/>
      <c r="S224" s="20"/>
      <c r="T224" s="20"/>
      <c r="U224" s="23"/>
      <c r="V224" s="41"/>
      <c r="W224" s="5"/>
    </row>
    <row r="225" spans="1:23" s="3" customFormat="1" ht="34.5" customHeight="1" hidden="1">
      <c r="A225" s="113"/>
      <c r="B225" s="104" t="s">
        <v>27</v>
      </c>
      <c r="C225" s="104" t="s">
        <v>28</v>
      </c>
      <c r="D225" s="104" t="s">
        <v>30</v>
      </c>
      <c r="E225" s="117">
        <v>12</v>
      </c>
      <c r="F225" s="117">
        <v>2</v>
      </c>
      <c r="G225" s="113">
        <v>2010</v>
      </c>
      <c r="H225" s="113">
        <v>2015</v>
      </c>
      <c r="I225" s="47" t="s">
        <v>20</v>
      </c>
      <c r="J225" s="47">
        <v>0</v>
      </c>
      <c r="K225" s="47">
        <f t="shared" si="114"/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20"/>
      <c r="R225" s="20"/>
      <c r="S225" s="20"/>
      <c r="T225" s="20"/>
      <c r="U225" s="23"/>
      <c r="V225" s="41"/>
      <c r="W225" s="5"/>
    </row>
    <row r="226" spans="1:23" s="3" customFormat="1" ht="34.5" customHeight="1" hidden="1">
      <c r="A226" s="113"/>
      <c r="B226" s="104" t="s">
        <v>27</v>
      </c>
      <c r="C226" s="104" t="s">
        <v>28</v>
      </c>
      <c r="D226" s="104" t="s">
        <v>30</v>
      </c>
      <c r="E226" s="117">
        <v>12</v>
      </c>
      <c r="F226" s="117">
        <v>2</v>
      </c>
      <c r="G226" s="113">
        <v>2010</v>
      </c>
      <c r="H226" s="113">
        <v>2015</v>
      </c>
      <c r="I226" s="47" t="s">
        <v>21</v>
      </c>
      <c r="J226" s="47">
        <v>0</v>
      </c>
      <c r="K226" s="47">
        <f t="shared" si="114"/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20"/>
      <c r="R226" s="20"/>
      <c r="S226" s="20"/>
      <c r="T226" s="20"/>
      <c r="U226" s="23"/>
      <c r="V226" s="41"/>
      <c r="W226" s="5"/>
    </row>
    <row r="227" spans="1:23" s="3" customFormat="1" ht="34.5" customHeight="1" hidden="1">
      <c r="A227" s="113"/>
      <c r="B227" s="104" t="s">
        <v>27</v>
      </c>
      <c r="C227" s="104" t="s">
        <v>28</v>
      </c>
      <c r="D227" s="104" t="s">
        <v>30</v>
      </c>
      <c r="E227" s="117">
        <v>12</v>
      </c>
      <c r="F227" s="117">
        <v>2</v>
      </c>
      <c r="G227" s="113">
        <v>2010</v>
      </c>
      <c r="H227" s="113">
        <v>2015</v>
      </c>
      <c r="I227" s="47" t="s">
        <v>6</v>
      </c>
      <c r="J227" s="47">
        <v>0</v>
      </c>
      <c r="K227" s="47">
        <f t="shared" si="114"/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20"/>
      <c r="R227" s="20"/>
      <c r="S227" s="20"/>
      <c r="T227" s="20"/>
      <c r="U227" s="23"/>
      <c r="V227" s="41"/>
      <c r="W227" s="5"/>
    </row>
    <row r="228" spans="1:23" s="3" customFormat="1" ht="34.5" customHeight="1" hidden="1">
      <c r="A228" s="113"/>
      <c r="B228" s="104" t="s">
        <v>27</v>
      </c>
      <c r="C228" s="104" t="s">
        <v>28</v>
      </c>
      <c r="D228" s="104" t="s">
        <v>30</v>
      </c>
      <c r="E228" s="117">
        <v>12</v>
      </c>
      <c r="F228" s="117">
        <v>2</v>
      </c>
      <c r="G228" s="113">
        <v>2010</v>
      </c>
      <c r="H228" s="113">
        <v>2015</v>
      </c>
      <c r="I228" s="47" t="s">
        <v>22</v>
      </c>
      <c r="J228" s="47">
        <v>0</v>
      </c>
      <c r="K228" s="47">
        <f t="shared" si="114"/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20"/>
      <c r="R228" s="20"/>
      <c r="S228" s="20"/>
      <c r="T228" s="20"/>
      <c r="U228" s="23"/>
      <c r="V228" s="41"/>
      <c r="W228" s="5"/>
    </row>
    <row r="229" spans="1:23" s="3" customFormat="1" ht="34.5" customHeight="1" hidden="1">
      <c r="A229" s="113"/>
      <c r="B229" s="104" t="s">
        <v>27</v>
      </c>
      <c r="C229" s="104" t="s">
        <v>28</v>
      </c>
      <c r="D229" s="104" t="s">
        <v>30</v>
      </c>
      <c r="E229" s="117">
        <v>12</v>
      </c>
      <c r="F229" s="117">
        <v>2</v>
      </c>
      <c r="G229" s="113">
        <v>2010</v>
      </c>
      <c r="H229" s="113">
        <v>2015</v>
      </c>
      <c r="I229" s="47" t="s">
        <v>23</v>
      </c>
      <c r="J229" s="47">
        <v>0</v>
      </c>
      <c r="K229" s="47">
        <f t="shared" si="114"/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20"/>
      <c r="R229" s="20"/>
      <c r="S229" s="20"/>
      <c r="T229" s="20"/>
      <c r="U229" s="23"/>
      <c r="V229" s="41"/>
      <c r="W229" s="5"/>
    </row>
    <row r="230" spans="1:23" s="3" customFormat="1" ht="34.5" customHeight="1" hidden="1">
      <c r="A230" s="113"/>
      <c r="B230" s="104"/>
      <c r="C230" s="104"/>
      <c r="D230" s="104"/>
      <c r="E230" s="117"/>
      <c r="F230" s="117"/>
      <c r="G230" s="113"/>
      <c r="H230" s="113"/>
      <c r="I230" s="47" t="s">
        <v>54</v>
      </c>
      <c r="J230" s="47">
        <f>SUM(K230:O230)</f>
        <v>0</v>
      </c>
      <c r="K230" s="47">
        <f t="shared" si="114"/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20"/>
      <c r="R230" s="20"/>
      <c r="S230" s="20"/>
      <c r="T230" s="20"/>
      <c r="U230" s="23"/>
      <c r="V230" s="41"/>
      <c r="W230" s="5"/>
    </row>
    <row r="231" spans="1:23" s="3" customFormat="1" ht="34.5" customHeight="1">
      <c r="A231" s="113"/>
      <c r="B231" s="104" t="s">
        <v>27</v>
      </c>
      <c r="C231" s="104" t="s">
        <v>28</v>
      </c>
      <c r="D231" s="104" t="s">
        <v>30</v>
      </c>
      <c r="E231" s="117">
        <v>12</v>
      </c>
      <c r="F231" s="117">
        <v>2</v>
      </c>
      <c r="G231" s="113">
        <v>2010</v>
      </c>
      <c r="H231" s="113">
        <v>2015</v>
      </c>
      <c r="I231" s="47" t="s">
        <v>26</v>
      </c>
      <c r="J231" s="47">
        <v>592.4</v>
      </c>
      <c r="K231" s="47">
        <f t="shared" si="114"/>
        <v>592.4</v>
      </c>
      <c r="L231" s="47">
        <v>342.4</v>
      </c>
      <c r="M231" s="47">
        <v>250</v>
      </c>
      <c r="N231" s="47">
        <v>0</v>
      </c>
      <c r="O231" s="47">
        <v>0</v>
      </c>
      <c r="P231" s="47">
        <v>0</v>
      </c>
      <c r="Q231" s="20"/>
      <c r="R231" s="20"/>
      <c r="S231" s="20"/>
      <c r="T231" s="20"/>
      <c r="U231" s="23"/>
      <c r="V231" s="41"/>
      <c r="W231" s="5"/>
    </row>
    <row r="232" spans="1:23" s="3" customFormat="1" ht="34.5" customHeight="1">
      <c r="A232" s="113"/>
      <c r="B232" s="104" t="s">
        <v>27</v>
      </c>
      <c r="C232" s="104"/>
      <c r="D232" s="104"/>
      <c r="E232" s="117">
        <v>12</v>
      </c>
      <c r="F232" s="117"/>
      <c r="G232" s="113"/>
      <c r="H232" s="113"/>
      <c r="I232" s="48" t="s">
        <v>7</v>
      </c>
      <c r="J232" s="47">
        <v>592.4</v>
      </c>
      <c r="K232" s="47">
        <f aca="true" t="shared" si="115" ref="K232:P232">SUM(K223:K231)</f>
        <v>592.4</v>
      </c>
      <c r="L232" s="47">
        <f t="shared" si="115"/>
        <v>342.4</v>
      </c>
      <c r="M232" s="47">
        <f t="shared" si="115"/>
        <v>250</v>
      </c>
      <c r="N232" s="47">
        <f t="shared" si="115"/>
        <v>0</v>
      </c>
      <c r="O232" s="47">
        <f t="shared" si="115"/>
        <v>0</v>
      </c>
      <c r="P232" s="47">
        <f t="shared" si="115"/>
        <v>0</v>
      </c>
      <c r="Q232" s="20"/>
      <c r="R232" s="20"/>
      <c r="S232" s="20"/>
      <c r="T232" s="20"/>
      <c r="U232" s="23"/>
      <c r="V232" s="41"/>
      <c r="W232" s="5"/>
    </row>
    <row r="233" spans="1:23" s="3" customFormat="1" ht="34.5" customHeight="1" hidden="1">
      <c r="A233" s="113">
        <v>21</v>
      </c>
      <c r="B233" s="104" t="s">
        <v>27</v>
      </c>
      <c r="C233" s="104" t="s">
        <v>28</v>
      </c>
      <c r="D233" s="104" t="s">
        <v>60</v>
      </c>
      <c r="E233" s="127">
        <v>12</v>
      </c>
      <c r="F233" s="127">
        <v>5</v>
      </c>
      <c r="G233" s="113">
        <v>2011</v>
      </c>
      <c r="H233" s="113">
        <v>2011</v>
      </c>
      <c r="I233" s="47" t="s">
        <v>18</v>
      </c>
      <c r="J233" s="47">
        <v>0</v>
      </c>
      <c r="K233" s="47">
        <f>SUM(L233:P233)</f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20"/>
      <c r="R233" s="20"/>
      <c r="S233" s="20"/>
      <c r="T233" s="20"/>
      <c r="U233" s="23"/>
      <c r="V233" s="41"/>
      <c r="W233" s="5"/>
    </row>
    <row r="234" spans="1:23" s="3" customFormat="1" ht="34.5" customHeight="1" hidden="1">
      <c r="A234" s="113">
        <v>2</v>
      </c>
      <c r="B234" s="104" t="s">
        <v>27</v>
      </c>
      <c r="C234" s="104" t="s">
        <v>28</v>
      </c>
      <c r="D234" s="104" t="s">
        <v>31</v>
      </c>
      <c r="E234" s="127">
        <v>12</v>
      </c>
      <c r="F234" s="127"/>
      <c r="G234" s="113"/>
      <c r="H234" s="113"/>
      <c r="I234" s="47" t="s">
        <v>19</v>
      </c>
      <c r="J234" s="47">
        <v>0</v>
      </c>
      <c r="K234" s="47">
        <f t="shared" si="114"/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20"/>
      <c r="R234" s="20"/>
      <c r="S234" s="20"/>
      <c r="T234" s="20"/>
      <c r="U234" s="23"/>
      <c r="V234" s="41"/>
      <c r="W234" s="5"/>
    </row>
    <row r="235" spans="1:23" s="3" customFormat="1" ht="34.5" customHeight="1" hidden="1">
      <c r="A235" s="113">
        <v>2</v>
      </c>
      <c r="B235" s="104" t="s">
        <v>27</v>
      </c>
      <c r="C235" s="104" t="s">
        <v>28</v>
      </c>
      <c r="D235" s="104" t="s">
        <v>31</v>
      </c>
      <c r="E235" s="127">
        <v>12</v>
      </c>
      <c r="F235" s="127"/>
      <c r="G235" s="113"/>
      <c r="H235" s="113"/>
      <c r="I235" s="47" t="s">
        <v>20</v>
      </c>
      <c r="J235" s="47">
        <v>0</v>
      </c>
      <c r="K235" s="47">
        <f t="shared" si="114"/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20"/>
      <c r="R235" s="20"/>
      <c r="S235" s="20"/>
      <c r="T235" s="20"/>
      <c r="U235" s="23"/>
      <c r="V235" s="41"/>
      <c r="W235" s="5"/>
    </row>
    <row r="236" spans="1:23" s="3" customFormat="1" ht="34.5" customHeight="1" hidden="1">
      <c r="A236" s="113">
        <v>2</v>
      </c>
      <c r="B236" s="104" t="s">
        <v>27</v>
      </c>
      <c r="C236" s="104" t="s">
        <v>28</v>
      </c>
      <c r="D236" s="104" t="s">
        <v>31</v>
      </c>
      <c r="E236" s="127">
        <v>12</v>
      </c>
      <c r="F236" s="127"/>
      <c r="G236" s="113"/>
      <c r="H236" s="113"/>
      <c r="I236" s="47" t="s">
        <v>21</v>
      </c>
      <c r="J236" s="47">
        <v>0</v>
      </c>
      <c r="K236" s="47">
        <f t="shared" si="114"/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20"/>
      <c r="R236" s="20"/>
      <c r="S236" s="20"/>
      <c r="T236" s="20"/>
      <c r="U236" s="23"/>
      <c r="V236" s="41"/>
      <c r="W236" s="5"/>
    </row>
    <row r="237" spans="1:23" s="3" customFormat="1" ht="34.5" customHeight="1" hidden="1">
      <c r="A237" s="113">
        <v>2</v>
      </c>
      <c r="B237" s="104" t="s">
        <v>27</v>
      </c>
      <c r="C237" s="104" t="s">
        <v>28</v>
      </c>
      <c r="D237" s="104" t="s">
        <v>31</v>
      </c>
      <c r="E237" s="127">
        <v>12</v>
      </c>
      <c r="F237" s="127"/>
      <c r="G237" s="113"/>
      <c r="H237" s="113"/>
      <c r="I237" s="47" t="s">
        <v>6</v>
      </c>
      <c r="J237" s="47">
        <v>0</v>
      </c>
      <c r="K237" s="47">
        <f t="shared" si="114"/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20"/>
      <c r="R237" s="20"/>
      <c r="S237" s="20"/>
      <c r="T237" s="20"/>
      <c r="U237" s="23"/>
      <c r="V237" s="41"/>
      <c r="W237" s="5"/>
    </row>
    <row r="238" spans="1:23" s="3" customFormat="1" ht="34.5" customHeight="1" hidden="1">
      <c r="A238" s="113">
        <v>2</v>
      </c>
      <c r="B238" s="104" t="s">
        <v>27</v>
      </c>
      <c r="C238" s="104" t="s">
        <v>28</v>
      </c>
      <c r="D238" s="104" t="s">
        <v>31</v>
      </c>
      <c r="E238" s="127">
        <v>12</v>
      </c>
      <c r="F238" s="127"/>
      <c r="G238" s="113"/>
      <c r="H238" s="113"/>
      <c r="I238" s="47" t="s">
        <v>22</v>
      </c>
      <c r="J238" s="47">
        <v>0</v>
      </c>
      <c r="K238" s="47">
        <f t="shared" si="114"/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20"/>
      <c r="R238" s="20"/>
      <c r="S238" s="20"/>
      <c r="T238" s="20"/>
      <c r="U238" s="23"/>
      <c r="V238" s="41"/>
      <c r="W238" s="5"/>
    </row>
    <row r="239" spans="1:23" s="3" customFormat="1" ht="34.5" customHeight="1" hidden="1">
      <c r="A239" s="113">
        <v>2</v>
      </c>
      <c r="B239" s="104" t="s">
        <v>27</v>
      </c>
      <c r="C239" s="104" t="s">
        <v>28</v>
      </c>
      <c r="D239" s="104" t="s">
        <v>31</v>
      </c>
      <c r="E239" s="127">
        <v>12</v>
      </c>
      <c r="F239" s="127"/>
      <c r="G239" s="113"/>
      <c r="H239" s="113"/>
      <c r="I239" s="47" t="s">
        <v>23</v>
      </c>
      <c r="J239" s="47">
        <v>0</v>
      </c>
      <c r="K239" s="47">
        <f t="shared" si="114"/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20"/>
      <c r="R239" s="20"/>
      <c r="S239" s="20"/>
      <c r="T239" s="20"/>
      <c r="U239" s="23"/>
      <c r="V239" s="41"/>
      <c r="W239" s="5"/>
    </row>
    <row r="240" spans="1:23" s="3" customFormat="1" ht="34.5" customHeight="1" hidden="1">
      <c r="A240" s="113"/>
      <c r="B240" s="104"/>
      <c r="C240" s="104"/>
      <c r="D240" s="104"/>
      <c r="E240" s="127"/>
      <c r="F240" s="127"/>
      <c r="G240" s="113"/>
      <c r="H240" s="113"/>
      <c r="I240" s="47" t="s">
        <v>54</v>
      </c>
      <c r="J240" s="47">
        <v>0</v>
      </c>
      <c r="K240" s="47">
        <f t="shared" si="114"/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20"/>
      <c r="R240" s="20"/>
      <c r="S240" s="20"/>
      <c r="T240" s="20"/>
      <c r="U240" s="23"/>
      <c r="V240" s="41"/>
      <c r="W240" s="5"/>
    </row>
    <row r="241" spans="1:23" s="3" customFormat="1" ht="34.5" customHeight="1">
      <c r="A241" s="113">
        <v>2</v>
      </c>
      <c r="B241" s="104" t="s">
        <v>27</v>
      </c>
      <c r="C241" s="104" t="s">
        <v>28</v>
      </c>
      <c r="D241" s="104" t="s">
        <v>31</v>
      </c>
      <c r="E241" s="127">
        <v>12</v>
      </c>
      <c r="F241" s="127"/>
      <c r="G241" s="113"/>
      <c r="H241" s="113"/>
      <c r="I241" s="47" t="s">
        <v>26</v>
      </c>
      <c r="J241" s="47">
        <v>6550</v>
      </c>
      <c r="K241" s="47">
        <f t="shared" si="114"/>
        <v>6550</v>
      </c>
      <c r="L241" s="47">
        <v>6550</v>
      </c>
      <c r="M241" s="47">
        <v>0</v>
      </c>
      <c r="N241" s="47">
        <v>0</v>
      </c>
      <c r="O241" s="47">
        <v>0</v>
      </c>
      <c r="P241" s="47">
        <v>0</v>
      </c>
      <c r="Q241" s="20"/>
      <c r="R241" s="20"/>
      <c r="S241" s="20"/>
      <c r="T241" s="20"/>
      <c r="U241" s="23"/>
      <c r="V241" s="41"/>
      <c r="W241" s="5"/>
    </row>
    <row r="242" spans="1:23" s="3" customFormat="1" ht="34.5" customHeight="1">
      <c r="A242" s="113"/>
      <c r="B242" s="104" t="s">
        <v>27</v>
      </c>
      <c r="C242" s="104"/>
      <c r="D242" s="104"/>
      <c r="E242" s="127">
        <v>12</v>
      </c>
      <c r="F242" s="127"/>
      <c r="G242" s="113"/>
      <c r="H242" s="113"/>
      <c r="I242" s="48" t="s">
        <v>7</v>
      </c>
      <c r="J242" s="47">
        <v>6550</v>
      </c>
      <c r="K242" s="47">
        <f aca="true" t="shared" si="116" ref="K242:P242">SUM(K233:K241)</f>
        <v>6550</v>
      </c>
      <c r="L242" s="47">
        <f t="shared" si="116"/>
        <v>6550</v>
      </c>
      <c r="M242" s="47">
        <f t="shared" si="116"/>
        <v>0</v>
      </c>
      <c r="N242" s="47">
        <f t="shared" si="116"/>
        <v>0</v>
      </c>
      <c r="O242" s="47">
        <f t="shared" si="116"/>
        <v>0</v>
      </c>
      <c r="P242" s="47">
        <f t="shared" si="116"/>
        <v>0</v>
      </c>
      <c r="Q242" s="20"/>
      <c r="R242" s="20"/>
      <c r="S242" s="20"/>
      <c r="T242" s="20"/>
      <c r="U242" s="23"/>
      <c r="V242" s="41"/>
      <c r="W242" s="5"/>
    </row>
    <row r="243" spans="1:23" s="3" customFormat="1" ht="34.5" customHeight="1">
      <c r="A243" s="54"/>
      <c r="B243" s="58"/>
      <c r="C243" s="58"/>
      <c r="D243" s="59"/>
      <c r="E243" s="40"/>
      <c r="F243" s="40"/>
      <c r="G243" s="50"/>
      <c r="H243" s="50"/>
      <c r="I243" s="48" t="s">
        <v>24</v>
      </c>
      <c r="J243" s="53">
        <f>J232+J242</f>
        <v>7142.4</v>
      </c>
      <c r="K243" s="53">
        <f aca="true" t="shared" si="117" ref="K243:P243">K232+K242</f>
        <v>7142.4</v>
      </c>
      <c r="L243" s="53">
        <f t="shared" si="117"/>
        <v>6892.4</v>
      </c>
      <c r="M243" s="53">
        <f t="shared" si="117"/>
        <v>250</v>
      </c>
      <c r="N243" s="53">
        <f t="shared" si="117"/>
        <v>0</v>
      </c>
      <c r="O243" s="53">
        <f t="shared" si="117"/>
        <v>0</v>
      </c>
      <c r="P243" s="53">
        <f t="shared" si="117"/>
        <v>0</v>
      </c>
      <c r="Q243" s="20"/>
      <c r="R243" s="20"/>
      <c r="S243" s="20"/>
      <c r="T243" s="20"/>
      <c r="U243" s="23"/>
      <c r="V243" s="41"/>
      <c r="W243" s="5"/>
    </row>
    <row r="244" spans="1:22" s="3" customFormat="1" ht="34.5" customHeight="1">
      <c r="A244" s="46"/>
      <c r="B244" s="57"/>
      <c r="C244" s="58"/>
      <c r="D244" s="59"/>
      <c r="E244" s="40"/>
      <c r="F244" s="40"/>
      <c r="G244" s="50"/>
      <c r="H244" s="50"/>
      <c r="I244" s="53" t="s">
        <v>55</v>
      </c>
      <c r="J244" s="53">
        <f>J274</f>
        <v>928849.4</v>
      </c>
      <c r="K244" s="53">
        <f aca="true" t="shared" si="118" ref="K244:P244">K274</f>
        <v>926949.4</v>
      </c>
      <c r="L244" s="53">
        <f t="shared" si="118"/>
        <v>269016.4</v>
      </c>
      <c r="M244" s="53">
        <f t="shared" si="118"/>
        <v>529798</v>
      </c>
      <c r="N244" s="53">
        <f t="shared" si="118"/>
        <v>76800</v>
      </c>
      <c r="O244" s="53">
        <f t="shared" si="118"/>
        <v>26235</v>
      </c>
      <c r="P244" s="53">
        <f t="shared" si="118"/>
        <v>25100</v>
      </c>
      <c r="Q244" s="20"/>
      <c r="R244" s="20"/>
      <c r="S244" s="20"/>
      <c r="T244" s="20"/>
      <c r="U244" s="23"/>
      <c r="V244" s="41"/>
    </row>
    <row r="245" spans="2:22" s="3" customFormat="1" ht="34.5" customHeight="1">
      <c r="B245" s="71"/>
      <c r="C245" s="71"/>
      <c r="D245" s="98"/>
      <c r="E245" s="99"/>
      <c r="F245" s="99"/>
      <c r="G245" s="100"/>
      <c r="H245" s="100"/>
      <c r="I245" s="101"/>
      <c r="J245" s="101"/>
      <c r="K245" s="101"/>
      <c r="L245" s="101"/>
      <c r="M245" s="101"/>
      <c r="N245" s="101"/>
      <c r="O245" s="101"/>
      <c r="P245" s="101"/>
      <c r="Q245" s="20"/>
      <c r="R245" s="20"/>
      <c r="S245" s="20"/>
      <c r="T245" s="20"/>
      <c r="U245" s="23"/>
      <c r="V245" s="41"/>
    </row>
    <row r="246" spans="1:22" s="3" customFormat="1" ht="34.5" customHeight="1">
      <c r="A246" s="108" t="s">
        <v>74</v>
      </c>
      <c r="B246" s="109"/>
      <c r="C246" s="109"/>
      <c r="D246" s="109"/>
      <c r="E246" s="99"/>
      <c r="F246" s="99"/>
      <c r="G246" s="100"/>
      <c r="H246" s="100"/>
      <c r="I246" s="101"/>
      <c r="J246" s="101"/>
      <c r="K246" s="101"/>
      <c r="L246" s="101"/>
      <c r="M246" s="110" t="s">
        <v>75</v>
      </c>
      <c r="N246" s="111"/>
      <c r="O246" s="111"/>
      <c r="P246" s="101"/>
      <c r="Q246" s="20"/>
      <c r="R246" s="20"/>
      <c r="S246" s="20"/>
      <c r="T246" s="20"/>
      <c r="U246" s="23"/>
      <c r="V246" s="41"/>
    </row>
    <row r="247" spans="1:22" s="3" customFormat="1" ht="34.5" customHeight="1">
      <c r="A247" s="85"/>
      <c r="B247" s="71"/>
      <c r="C247" s="71"/>
      <c r="D247" s="98"/>
      <c r="E247" s="99"/>
      <c r="F247" s="99"/>
      <c r="G247" s="100"/>
      <c r="H247" s="100"/>
      <c r="I247" s="101"/>
      <c r="J247" s="101"/>
      <c r="K247" s="101"/>
      <c r="L247" s="101"/>
      <c r="M247" s="101"/>
      <c r="N247" s="101"/>
      <c r="O247" s="101"/>
      <c r="P247" s="101"/>
      <c r="Q247" s="20"/>
      <c r="R247" s="20"/>
      <c r="S247" s="20"/>
      <c r="T247" s="20"/>
      <c r="U247" s="23"/>
      <c r="V247" s="41"/>
    </row>
    <row r="248" spans="1:22" s="3" customFormat="1" ht="34.5" customHeight="1">
      <c r="A248" s="85"/>
      <c r="B248" s="71"/>
      <c r="C248" s="71"/>
      <c r="D248" s="98"/>
      <c r="E248" s="99"/>
      <c r="F248" s="99"/>
      <c r="G248" s="100"/>
      <c r="H248" s="100"/>
      <c r="I248" s="101"/>
      <c r="J248" s="101"/>
      <c r="K248" s="101"/>
      <c r="L248" s="101"/>
      <c r="M248" s="101"/>
      <c r="N248" s="101"/>
      <c r="O248" s="101"/>
      <c r="P248" s="101"/>
      <c r="Q248" s="20"/>
      <c r="R248" s="20"/>
      <c r="S248" s="20"/>
      <c r="T248" s="20"/>
      <c r="U248" s="23"/>
      <c r="V248" s="41"/>
    </row>
    <row r="249" spans="1:22" s="3" customFormat="1" ht="34.5" customHeight="1">
      <c r="A249" s="85"/>
      <c r="B249" s="71"/>
      <c r="C249" s="71"/>
      <c r="D249" s="98"/>
      <c r="E249" s="99"/>
      <c r="F249" s="99"/>
      <c r="G249" s="100"/>
      <c r="H249" s="100"/>
      <c r="I249" s="101"/>
      <c r="J249" s="101"/>
      <c r="K249" s="101"/>
      <c r="L249" s="101"/>
      <c r="M249" s="101"/>
      <c r="N249" s="101"/>
      <c r="O249" s="101"/>
      <c r="P249" s="101"/>
      <c r="Q249" s="20"/>
      <c r="R249" s="20"/>
      <c r="S249" s="20"/>
      <c r="T249" s="20"/>
      <c r="U249" s="23"/>
      <c r="V249" s="41"/>
    </row>
    <row r="250" spans="1:22" s="3" customFormat="1" ht="34.5" customHeight="1">
      <c r="A250" s="85"/>
      <c r="B250" s="71"/>
      <c r="C250" s="71"/>
      <c r="D250" s="98"/>
      <c r="E250" s="99"/>
      <c r="F250" s="99"/>
      <c r="G250" s="100"/>
      <c r="H250" s="100"/>
      <c r="I250" s="101"/>
      <c r="J250" s="101"/>
      <c r="K250" s="101"/>
      <c r="L250" s="101"/>
      <c r="M250" s="101"/>
      <c r="N250" s="101"/>
      <c r="O250" s="101"/>
      <c r="P250" s="101"/>
      <c r="Q250" s="20"/>
      <c r="R250" s="20"/>
      <c r="S250" s="20"/>
      <c r="T250" s="20"/>
      <c r="U250" s="23"/>
      <c r="V250" s="41"/>
    </row>
    <row r="251" spans="1:22" s="3" customFormat="1" ht="34.5" customHeight="1">
      <c r="A251" s="85"/>
      <c r="B251" s="71"/>
      <c r="C251" s="71"/>
      <c r="D251" s="98"/>
      <c r="E251" s="99"/>
      <c r="F251" s="99"/>
      <c r="G251" s="100"/>
      <c r="H251" s="100"/>
      <c r="I251" s="101"/>
      <c r="J251" s="101"/>
      <c r="K251" s="101"/>
      <c r="L251" s="101"/>
      <c r="M251" s="101"/>
      <c r="N251" s="101"/>
      <c r="O251" s="101"/>
      <c r="P251" s="101"/>
      <c r="Q251" s="20"/>
      <c r="R251" s="20"/>
      <c r="S251" s="20"/>
      <c r="T251" s="20"/>
      <c r="U251" s="23"/>
      <c r="V251" s="41"/>
    </row>
    <row r="252" spans="1:22" s="3" customFormat="1" ht="34.5" customHeight="1">
      <c r="A252" s="85"/>
      <c r="B252" s="71"/>
      <c r="C252" s="71"/>
      <c r="D252" s="98"/>
      <c r="E252" s="99"/>
      <c r="F252" s="99"/>
      <c r="G252" s="100"/>
      <c r="H252" s="100"/>
      <c r="I252" s="101"/>
      <c r="J252" s="101"/>
      <c r="K252" s="101"/>
      <c r="L252" s="101"/>
      <c r="M252" s="101"/>
      <c r="N252" s="101"/>
      <c r="O252" s="101"/>
      <c r="P252" s="101"/>
      <c r="Q252" s="20"/>
      <c r="R252" s="20"/>
      <c r="S252" s="20"/>
      <c r="T252" s="20"/>
      <c r="U252" s="23"/>
      <c r="V252" s="41"/>
    </row>
    <row r="253" spans="1:22" s="3" customFormat="1" ht="34.5" customHeight="1">
      <c r="A253" s="85"/>
      <c r="B253" s="71"/>
      <c r="C253" s="71"/>
      <c r="D253" s="98"/>
      <c r="E253" s="99"/>
      <c r="F253" s="99"/>
      <c r="G253" s="100"/>
      <c r="H253" s="100"/>
      <c r="I253" s="101"/>
      <c r="J253" s="101"/>
      <c r="K253" s="101"/>
      <c r="L253" s="101"/>
      <c r="M253" s="101"/>
      <c r="N253" s="101"/>
      <c r="O253" s="101"/>
      <c r="P253" s="101"/>
      <c r="Q253" s="20"/>
      <c r="R253" s="20"/>
      <c r="S253" s="20"/>
      <c r="T253" s="20"/>
      <c r="U253" s="23"/>
      <c r="V253" s="41"/>
    </row>
    <row r="254" spans="1:22" s="3" customFormat="1" ht="34.5" customHeight="1">
      <c r="A254" s="85"/>
      <c r="C254" s="71"/>
      <c r="D254" s="98"/>
      <c r="E254" s="99"/>
      <c r="F254" s="99"/>
      <c r="G254" s="100"/>
      <c r="H254" s="100"/>
      <c r="I254" s="71"/>
      <c r="J254" s="101"/>
      <c r="K254" s="101"/>
      <c r="L254" s="101"/>
      <c r="M254" s="101"/>
      <c r="N254" s="101"/>
      <c r="O254" s="101"/>
      <c r="P254" s="101"/>
      <c r="Q254" s="82"/>
      <c r="R254" s="20"/>
      <c r="S254" s="20"/>
      <c r="T254" s="20"/>
      <c r="U254" s="23"/>
      <c r="V254" s="41"/>
    </row>
    <row r="255" spans="1:22" s="3" customFormat="1" ht="18.75" customHeight="1">
      <c r="A255" s="85"/>
      <c r="B255" s="71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4"/>
      <c r="R255" s="14"/>
      <c r="S255" s="14"/>
      <c r="T255" s="15"/>
      <c r="U255" s="21"/>
      <c r="V255" s="21"/>
    </row>
    <row r="256" spans="1:24" s="3" customFormat="1" ht="17.25" customHeight="1">
      <c r="A256" s="85"/>
      <c r="B256" s="71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80"/>
      <c r="R256" s="14"/>
      <c r="S256" s="14"/>
      <c r="T256" s="15"/>
      <c r="U256" s="21"/>
      <c r="V256" s="75"/>
      <c r="W256" s="84"/>
      <c r="X256" s="84"/>
    </row>
    <row r="257" spans="1:22" s="3" customFormat="1" ht="0.75" customHeight="1" hidden="1">
      <c r="A257" s="54"/>
      <c r="B257" s="58"/>
      <c r="C257" s="58"/>
      <c r="D257" s="58"/>
      <c r="E257" s="19"/>
      <c r="F257" s="19"/>
      <c r="G257" s="52"/>
      <c r="H257" s="52"/>
      <c r="I257" s="51"/>
      <c r="J257" s="51"/>
      <c r="K257" s="51"/>
      <c r="L257" s="51"/>
      <c r="M257" s="51"/>
      <c r="N257" s="51"/>
      <c r="O257" s="51"/>
      <c r="P257" s="51"/>
      <c r="Q257" s="14"/>
      <c r="R257" s="14"/>
      <c r="S257" s="14"/>
      <c r="T257" s="15"/>
      <c r="U257" s="21"/>
      <c r="V257" s="21"/>
    </row>
    <row r="258" spans="1:22" s="3" customFormat="1" ht="18.75" customHeight="1" hidden="1">
      <c r="A258" s="54"/>
      <c r="B258" s="58"/>
      <c r="C258" s="58"/>
      <c r="D258" s="58"/>
      <c r="E258" s="19"/>
      <c r="F258" s="19"/>
      <c r="G258" s="52"/>
      <c r="H258" s="52"/>
      <c r="I258" s="51"/>
      <c r="J258" s="51"/>
      <c r="K258" s="51"/>
      <c r="L258" s="51"/>
      <c r="M258" s="51"/>
      <c r="N258" s="51"/>
      <c r="O258" s="51"/>
      <c r="P258" s="51"/>
      <c r="Q258" s="14"/>
      <c r="R258" s="14"/>
      <c r="S258" s="14"/>
      <c r="T258" s="15"/>
      <c r="U258" s="21"/>
      <c r="V258" s="21"/>
    </row>
    <row r="259" spans="1:22" s="3" customFormat="1" ht="18.75" customHeight="1" hidden="1">
      <c r="A259" s="54"/>
      <c r="B259" s="58"/>
      <c r="C259" s="58"/>
      <c r="D259" s="58"/>
      <c r="E259" s="19"/>
      <c r="F259" s="19"/>
      <c r="G259" s="52"/>
      <c r="H259" s="52"/>
      <c r="I259" s="51"/>
      <c r="J259" s="51"/>
      <c r="K259" s="51"/>
      <c r="L259" s="51"/>
      <c r="M259" s="51"/>
      <c r="N259" s="51"/>
      <c r="O259" s="51"/>
      <c r="P259" s="51"/>
      <c r="Q259" s="14"/>
      <c r="R259" s="14"/>
      <c r="S259" s="14"/>
      <c r="T259" s="15"/>
      <c r="U259" s="21"/>
      <c r="V259" s="21"/>
    </row>
    <row r="260" spans="1:22" s="3" customFormat="1" ht="18.75" customHeight="1" hidden="1">
      <c r="A260" s="54"/>
      <c r="B260" s="58"/>
      <c r="C260" s="58"/>
      <c r="D260" s="58"/>
      <c r="E260" s="19"/>
      <c r="F260" s="19"/>
      <c r="G260" s="52"/>
      <c r="H260" s="52"/>
      <c r="I260" s="51"/>
      <c r="J260" s="51"/>
      <c r="K260" s="51"/>
      <c r="L260" s="51"/>
      <c r="M260" s="51"/>
      <c r="N260" s="51"/>
      <c r="O260" s="51"/>
      <c r="P260" s="51"/>
      <c r="Q260" s="14"/>
      <c r="R260" s="14"/>
      <c r="S260" s="14"/>
      <c r="T260" s="15"/>
      <c r="U260" s="21"/>
      <c r="V260" s="21"/>
    </row>
    <row r="261" spans="1:22" s="3" customFormat="1" ht="18.75" customHeight="1" hidden="1">
      <c r="A261" s="54"/>
      <c r="B261" s="58"/>
      <c r="C261" s="58"/>
      <c r="D261" s="58"/>
      <c r="E261" s="19"/>
      <c r="F261" s="19"/>
      <c r="G261" s="52"/>
      <c r="H261" s="52"/>
      <c r="I261" s="51"/>
      <c r="J261" s="51"/>
      <c r="K261" s="51"/>
      <c r="L261" s="51"/>
      <c r="M261" s="51"/>
      <c r="N261" s="51"/>
      <c r="O261" s="51"/>
      <c r="P261" s="51"/>
      <c r="Q261" s="14"/>
      <c r="R261" s="14"/>
      <c r="S261" s="14"/>
      <c r="T261" s="15"/>
      <c r="U261" s="21"/>
      <c r="V261" s="21"/>
    </row>
    <row r="262" spans="1:22" s="3" customFormat="1" ht="17.25" customHeight="1" hidden="1">
      <c r="A262" s="54"/>
      <c r="B262" s="58"/>
      <c r="C262" s="58"/>
      <c r="D262" s="58"/>
      <c r="E262" s="19"/>
      <c r="F262" s="19"/>
      <c r="G262" s="52"/>
      <c r="H262" s="52"/>
      <c r="I262" s="51"/>
      <c r="J262" s="51"/>
      <c r="K262" s="51"/>
      <c r="L262" s="51"/>
      <c r="M262" s="51"/>
      <c r="N262" s="51"/>
      <c r="O262" s="51"/>
      <c r="P262" s="51"/>
      <c r="Q262" s="14"/>
      <c r="R262" s="14"/>
      <c r="S262" s="14"/>
      <c r="T262" s="15"/>
      <c r="U262" s="21"/>
      <c r="V262" s="21"/>
    </row>
    <row r="263" spans="1:22" s="3" customFormat="1" ht="18.75" customHeight="1" hidden="1">
      <c r="A263" s="54"/>
      <c r="B263" s="58"/>
      <c r="C263" s="58"/>
      <c r="D263" s="58"/>
      <c r="E263" s="19"/>
      <c r="F263" s="19"/>
      <c r="G263" s="52"/>
      <c r="H263" s="52"/>
      <c r="I263" s="51"/>
      <c r="J263" s="51"/>
      <c r="K263" s="51"/>
      <c r="L263" s="51"/>
      <c r="M263" s="51"/>
      <c r="N263" s="51"/>
      <c r="O263" s="51"/>
      <c r="P263" s="51"/>
      <c r="Q263" s="14"/>
      <c r="R263" s="14"/>
      <c r="S263" s="14"/>
      <c r="T263" s="15"/>
      <c r="U263" s="21"/>
      <c r="V263" s="21"/>
    </row>
    <row r="264" spans="1:22" s="3" customFormat="1" ht="18.75" customHeight="1" hidden="1">
      <c r="A264" s="54"/>
      <c r="B264" s="56"/>
      <c r="C264" s="56"/>
      <c r="D264" s="56"/>
      <c r="E264" s="19"/>
      <c r="F264" s="19"/>
      <c r="G264" s="61"/>
      <c r="H264" s="61"/>
      <c r="I264" s="83"/>
      <c r="J264" s="83"/>
      <c r="K264" s="83"/>
      <c r="L264" s="83"/>
      <c r="M264" s="83"/>
      <c r="N264" s="83"/>
      <c r="O264" s="83"/>
      <c r="P264" s="83"/>
      <c r="Q264" s="14"/>
      <c r="R264" s="14"/>
      <c r="S264" s="14"/>
      <c r="T264" s="15"/>
      <c r="U264" s="21"/>
      <c r="V264" s="21"/>
    </row>
    <row r="265" spans="1:24" s="3" customFormat="1" ht="18.75" customHeight="1">
      <c r="A265" s="76"/>
      <c r="B265" s="71"/>
      <c r="C265" s="71"/>
      <c r="D265" s="71"/>
      <c r="E265" s="81"/>
      <c r="F265" s="77"/>
      <c r="G265" s="85"/>
      <c r="H265" s="85"/>
      <c r="I265" s="47" t="s">
        <v>18</v>
      </c>
      <c r="J265" s="70">
        <f aca="true" t="shared" si="119" ref="J265:P274">SUMIF($I$17:$I$244,$I265,J$17:J$244)</f>
        <v>31000</v>
      </c>
      <c r="K265" s="70">
        <f t="shared" si="119"/>
        <v>31000</v>
      </c>
      <c r="L265" s="70">
        <f t="shared" si="119"/>
        <v>0</v>
      </c>
      <c r="M265" s="70">
        <f t="shared" si="119"/>
        <v>15000</v>
      </c>
      <c r="N265" s="70">
        <f t="shared" si="119"/>
        <v>16000</v>
      </c>
      <c r="O265" s="70">
        <f t="shared" si="119"/>
        <v>0</v>
      </c>
      <c r="P265" s="70">
        <f t="shared" si="119"/>
        <v>0</v>
      </c>
      <c r="Q265" s="82"/>
      <c r="R265" s="20"/>
      <c r="S265" s="20"/>
      <c r="T265" s="20"/>
      <c r="U265" s="23"/>
      <c r="V265" s="78"/>
      <c r="W265" s="84"/>
      <c r="X265" s="84"/>
    </row>
    <row r="266" spans="1:24" s="3" customFormat="1" ht="18.75" customHeight="1">
      <c r="A266" s="76"/>
      <c r="B266" s="71"/>
      <c r="C266" s="71"/>
      <c r="D266" s="71"/>
      <c r="E266" s="81"/>
      <c r="F266" s="77"/>
      <c r="G266" s="85"/>
      <c r="H266" s="85"/>
      <c r="I266" s="47" t="s">
        <v>19</v>
      </c>
      <c r="J266" s="70">
        <f t="shared" si="119"/>
        <v>195</v>
      </c>
      <c r="K266" s="70">
        <f t="shared" si="119"/>
        <v>195</v>
      </c>
      <c r="L266" s="70">
        <f t="shared" si="119"/>
        <v>195</v>
      </c>
      <c r="M266" s="70">
        <f t="shared" si="119"/>
        <v>0</v>
      </c>
      <c r="N266" s="70">
        <f t="shared" si="119"/>
        <v>0</v>
      </c>
      <c r="O266" s="70">
        <f t="shared" si="119"/>
        <v>0</v>
      </c>
      <c r="P266" s="70">
        <f t="shared" si="119"/>
        <v>0</v>
      </c>
      <c r="Q266" s="82"/>
      <c r="R266" s="20"/>
      <c r="S266" s="20"/>
      <c r="T266" s="20"/>
      <c r="U266" s="23"/>
      <c r="V266" s="78"/>
      <c r="W266" s="84"/>
      <c r="X266" s="84"/>
    </row>
    <row r="267" spans="1:24" s="3" customFormat="1" ht="18.75" customHeight="1">
      <c r="A267" s="76"/>
      <c r="B267" s="71"/>
      <c r="C267" s="71"/>
      <c r="D267" s="71"/>
      <c r="E267" s="81"/>
      <c r="F267" s="77"/>
      <c r="G267" s="85"/>
      <c r="H267" s="85"/>
      <c r="I267" s="47" t="s">
        <v>20</v>
      </c>
      <c r="J267" s="70">
        <f t="shared" si="119"/>
        <v>0</v>
      </c>
      <c r="K267" s="70">
        <f t="shared" si="119"/>
        <v>0</v>
      </c>
      <c r="L267" s="70">
        <f t="shared" si="119"/>
        <v>0</v>
      </c>
      <c r="M267" s="70">
        <f t="shared" si="119"/>
        <v>0</v>
      </c>
      <c r="N267" s="70">
        <f t="shared" si="119"/>
        <v>0</v>
      </c>
      <c r="O267" s="70">
        <f t="shared" si="119"/>
        <v>0</v>
      </c>
      <c r="P267" s="70">
        <f t="shared" si="119"/>
        <v>0</v>
      </c>
      <c r="Q267" s="82"/>
      <c r="R267" s="20"/>
      <c r="S267" s="20"/>
      <c r="T267" s="20"/>
      <c r="U267" s="23"/>
      <c r="V267" s="78"/>
      <c r="W267" s="84"/>
      <c r="X267" s="84"/>
    </row>
    <row r="268" spans="1:24" s="3" customFormat="1" ht="18.75" customHeight="1">
      <c r="A268" s="76"/>
      <c r="B268" s="71"/>
      <c r="C268" s="71"/>
      <c r="D268" s="71"/>
      <c r="E268" s="81"/>
      <c r="F268" s="77"/>
      <c r="G268" s="85"/>
      <c r="H268" s="85"/>
      <c r="I268" s="47" t="s">
        <v>21</v>
      </c>
      <c r="J268" s="70">
        <f t="shared" si="119"/>
        <v>0</v>
      </c>
      <c r="K268" s="70">
        <f t="shared" si="119"/>
        <v>0</v>
      </c>
      <c r="L268" s="70">
        <f t="shared" si="119"/>
        <v>0</v>
      </c>
      <c r="M268" s="70">
        <f t="shared" si="119"/>
        <v>0</v>
      </c>
      <c r="N268" s="70">
        <f t="shared" si="119"/>
        <v>0</v>
      </c>
      <c r="O268" s="70">
        <f t="shared" si="119"/>
        <v>0</v>
      </c>
      <c r="P268" s="70">
        <f t="shared" si="119"/>
        <v>0</v>
      </c>
      <c r="Q268" s="82"/>
      <c r="R268" s="20"/>
      <c r="S268" s="20"/>
      <c r="T268" s="20"/>
      <c r="U268" s="23"/>
      <c r="V268" s="78"/>
      <c r="W268" s="84"/>
      <c r="X268" s="84"/>
    </row>
    <row r="269" spans="1:24" s="3" customFormat="1" ht="18.75" customHeight="1">
      <c r="A269" s="76"/>
      <c r="B269" s="71"/>
      <c r="C269" s="71"/>
      <c r="D269" s="71"/>
      <c r="E269" s="81"/>
      <c r="F269" s="77"/>
      <c r="G269" s="85"/>
      <c r="H269" s="85"/>
      <c r="I269" s="47" t="s">
        <v>6</v>
      </c>
      <c r="J269" s="70">
        <f t="shared" si="119"/>
        <v>143</v>
      </c>
      <c r="K269" s="70">
        <f t="shared" si="119"/>
        <v>143</v>
      </c>
      <c r="L269" s="70">
        <f t="shared" si="119"/>
        <v>5</v>
      </c>
      <c r="M269" s="70">
        <f t="shared" si="119"/>
        <v>138</v>
      </c>
      <c r="N269" s="70">
        <f t="shared" si="119"/>
        <v>0</v>
      </c>
      <c r="O269" s="70">
        <f t="shared" si="119"/>
        <v>0</v>
      </c>
      <c r="P269" s="70">
        <f t="shared" si="119"/>
        <v>0</v>
      </c>
      <c r="Q269" s="82"/>
      <c r="R269" s="20"/>
      <c r="S269" s="20"/>
      <c r="T269" s="20"/>
      <c r="U269" s="23"/>
      <c r="V269" s="78"/>
      <c r="W269" s="84"/>
      <c r="X269" s="84"/>
    </row>
    <row r="270" spans="1:24" s="3" customFormat="1" ht="18.75" customHeight="1">
      <c r="A270" s="76"/>
      <c r="B270" s="71"/>
      <c r="C270" s="71"/>
      <c r="D270" s="71"/>
      <c r="E270" s="81"/>
      <c r="F270" s="77"/>
      <c r="G270" s="85"/>
      <c r="H270" s="85"/>
      <c r="I270" s="47" t="s">
        <v>22</v>
      </c>
      <c r="J270" s="70">
        <f t="shared" si="119"/>
        <v>118100</v>
      </c>
      <c r="K270" s="70">
        <f t="shared" si="119"/>
        <v>118100</v>
      </c>
      <c r="L270" s="70">
        <f t="shared" si="119"/>
        <v>9600</v>
      </c>
      <c r="M270" s="70">
        <f t="shared" si="119"/>
        <v>79700</v>
      </c>
      <c r="N270" s="70">
        <f t="shared" si="119"/>
        <v>28800</v>
      </c>
      <c r="O270" s="70">
        <f t="shared" si="119"/>
        <v>0</v>
      </c>
      <c r="P270" s="70">
        <f t="shared" si="119"/>
        <v>0</v>
      </c>
      <c r="Q270" s="82"/>
      <c r="R270" s="20"/>
      <c r="S270" s="20"/>
      <c r="T270" s="20"/>
      <c r="U270" s="23"/>
      <c r="V270" s="78"/>
      <c r="W270" s="84"/>
      <c r="X270" s="84"/>
    </row>
    <row r="271" spans="1:24" s="3" customFormat="1" ht="13.5" customHeight="1">
      <c r="A271" s="76"/>
      <c r="B271" s="71"/>
      <c r="C271" s="71"/>
      <c r="D271" s="71"/>
      <c r="E271" s="87"/>
      <c r="F271" s="88"/>
      <c r="G271" s="85"/>
      <c r="H271" s="85"/>
      <c r="I271" s="47" t="s">
        <v>23</v>
      </c>
      <c r="J271" s="70">
        <f t="shared" si="119"/>
        <v>22400</v>
      </c>
      <c r="K271" s="70">
        <f t="shared" si="119"/>
        <v>22400</v>
      </c>
      <c r="L271" s="70">
        <f t="shared" si="119"/>
        <v>0</v>
      </c>
      <c r="M271" s="70">
        <f t="shared" si="119"/>
        <v>8600</v>
      </c>
      <c r="N271" s="70">
        <f t="shared" si="119"/>
        <v>4600</v>
      </c>
      <c r="O271" s="70">
        <f t="shared" si="119"/>
        <v>4600</v>
      </c>
      <c r="P271" s="70">
        <f t="shared" si="119"/>
        <v>4600</v>
      </c>
      <c r="Q271" s="80"/>
      <c r="R271" s="14"/>
      <c r="S271" s="14"/>
      <c r="T271" s="15"/>
      <c r="U271" s="21"/>
      <c r="V271" s="78"/>
      <c r="W271" s="84"/>
      <c r="X271" s="84"/>
    </row>
    <row r="272" spans="1:22" s="3" customFormat="1" ht="30" customHeight="1">
      <c r="A272" s="54"/>
      <c r="B272" s="86"/>
      <c r="C272" s="71"/>
      <c r="D272" s="71"/>
      <c r="E272" s="89"/>
      <c r="F272" s="89"/>
      <c r="G272" s="85"/>
      <c r="H272" s="85"/>
      <c r="I272" s="47" t="s">
        <v>54</v>
      </c>
      <c r="J272" s="70">
        <f t="shared" si="119"/>
        <v>0</v>
      </c>
      <c r="K272" s="70">
        <f t="shared" si="119"/>
        <v>0</v>
      </c>
      <c r="L272" s="70">
        <f t="shared" si="119"/>
        <v>0</v>
      </c>
      <c r="M272" s="70">
        <f t="shared" si="119"/>
        <v>0</v>
      </c>
      <c r="N272" s="70">
        <f t="shared" si="119"/>
        <v>0</v>
      </c>
      <c r="O272" s="70">
        <f t="shared" si="119"/>
        <v>0</v>
      </c>
      <c r="P272" s="70">
        <f t="shared" si="119"/>
        <v>0</v>
      </c>
      <c r="Q272" s="79"/>
      <c r="R272" s="19"/>
      <c r="S272" s="19"/>
      <c r="T272" s="19"/>
      <c r="V272" s="22"/>
    </row>
    <row r="273" spans="3:16" ht="12.75" customHeight="1">
      <c r="C273" s="73"/>
      <c r="D273" s="71"/>
      <c r="E273" s="69"/>
      <c r="F273" s="69"/>
      <c r="G273" s="68"/>
      <c r="H273" s="68"/>
      <c r="I273" s="47" t="s">
        <v>26</v>
      </c>
      <c r="J273" s="70">
        <f t="shared" si="119"/>
        <v>757011.4</v>
      </c>
      <c r="K273" s="70">
        <f t="shared" si="119"/>
        <v>755111.4</v>
      </c>
      <c r="L273" s="70">
        <f t="shared" si="119"/>
        <v>259216.4</v>
      </c>
      <c r="M273" s="70">
        <f t="shared" si="119"/>
        <v>426360</v>
      </c>
      <c r="N273" s="70">
        <f t="shared" si="119"/>
        <v>27400</v>
      </c>
      <c r="O273" s="70">
        <f t="shared" si="119"/>
        <v>21635</v>
      </c>
      <c r="P273" s="70">
        <f t="shared" si="119"/>
        <v>20500</v>
      </c>
    </row>
    <row r="274" spans="3:23" ht="12.75" customHeight="1">
      <c r="C274" s="73"/>
      <c r="D274" s="71"/>
      <c r="E274" s="69"/>
      <c r="F274" s="69"/>
      <c r="G274" s="68"/>
      <c r="H274" s="68"/>
      <c r="I274" s="48" t="s">
        <v>7</v>
      </c>
      <c r="J274" s="70">
        <f t="shared" si="119"/>
        <v>928849.4</v>
      </c>
      <c r="K274" s="70">
        <f t="shared" si="119"/>
        <v>926949.4</v>
      </c>
      <c r="L274" s="70">
        <f t="shared" si="119"/>
        <v>269016.4</v>
      </c>
      <c r="M274" s="70">
        <f t="shared" si="119"/>
        <v>529798</v>
      </c>
      <c r="N274" s="70">
        <f t="shared" si="119"/>
        <v>76800</v>
      </c>
      <c r="O274" s="70">
        <f t="shared" si="119"/>
        <v>26235</v>
      </c>
      <c r="P274" s="70">
        <f t="shared" si="119"/>
        <v>25100</v>
      </c>
      <c r="W274" s="91">
        <f>SUM(L274:P274)</f>
        <v>926949.4</v>
      </c>
    </row>
    <row r="275" spans="3:8" ht="12.75" customHeight="1">
      <c r="C275" s="73"/>
      <c r="D275" s="71"/>
      <c r="E275" s="69"/>
      <c r="F275" s="69"/>
      <c r="G275" s="68"/>
      <c r="H275" s="68"/>
    </row>
  </sheetData>
  <sheetProtection/>
  <autoFilter ref="A14:Y244"/>
  <mergeCells count="192">
    <mergeCell ref="H223:H232"/>
    <mergeCell ref="G233:G242"/>
    <mergeCell ref="H233:H242"/>
    <mergeCell ref="C233:C242"/>
    <mergeCell ref="D233:D242"/>
    <mergeCell ref="E233:E242"/>
    <mergeCell ref="F233:F242"/>
    <mergeCell ref="H211:H220"/>
    <mergeCell ref="G211:G220"/>
    <mergeCell ref="A222:P222"/>
    <mergeCell ref="A223:A232"/>
    <mergeCell ref="B223:B232"/>
    <mergeCell ref="C223:C232"/>
    <mergeCell ref="D223:D232"/>
    <mergeCell ref="E223:E232"/>
    <mergeCell ref="F223:F232"/>
    <mergeCell ref="G223:G232"/>
    <mergeCell ref="H155:H164"/>
    <mergeCell ref="H201:H210"/>
    <mergeCell ref="G201:G210"/>
    <mergeCell ref="D201:D210"/>
    <mergeCell ref="G155:G164"/>
    <mergeCell ref="G189:G198"/>
    <mergeCell ref="A211:A220"/>
    <mergeCell ref="A233:A242"/>
    <mergeCell ref="B233:B242"/>
    <mergeCell ref="A167:A176"/>
    <mergeCell ref="A189:A198"/>
    <mergeCell ref="A201:A210"/>
    <mergeCell ref="B177:B186"/>
    <mergeCell ref="A177:A186"/>
    <mergeCell ref="C177:C186"/>
    <mergeCell ref="B189:B198"/>
    <mergeCell ref="D211:D220"/>
    <mergeCell ref="C211:C220"/>
    <mergeCell ref="B211:B220"/>
    <mergeCell ref="C201:C210"/>
    <mergeCell ref="B201:B210"/>
    <mergeCell ref="D189:D198"/>
    <mergeCell ref="C189:C198"/>
    <mergeCell ref="A200:P200"/>
    <mergeCell ref="A142:P142"/>
    <mergeCell ref="A154:P154"/>
    <mergeCell ref="A166:P166"/>
    <mergeCell ref="D143:D152"/>
    <mergeCell ref="G143:G152"/>
    <mergeCell ref="C143:C152"/>
    <mergeCell ref="B143:B152"/>
    <mergeCell ref="A143:A152"/>
    <mergeCell ref="H143:H152"/>
    <mergeCell ref="D155:D164"/>
    <mergeCell ref="H131:H140"/>
    <mergeCell ref="G121:G130"/>
    <mergeCell ref="H121:H130"/>
    <mergeCell ref="G101:G110"/>
    <mergeCell ref="H101:H110"/>
    <mergeCell ref="G111:G120"/>
    <mergeCell ref="H111:H120"/>
    <mergeCell ref="A121:A130"/>
    <mergeCell ref="B111:B120"/>
    <mergeCell ref="B101:B110"/>
    <mergeCell ref="C101:C110"/>
    <mergeCell ref="A79:A88"/>
    <mergeCell ref="C91:C100"/>
    <mergeCell ref="B91:B100"/>
    <mergeCell ref="D91:D100"/>
    <mergeCell ref="A91:A100"/>
    <mergeCell ref="D79:D88"/>
    <mergeCell ref="C79:C88"/>
    <mergeCell ref="B79:B88"/>
    <mergeCell ref="G91:G100"/>
    <mergeCell ref="A131:A140"/>
    <mergeCell ref="B131:B140"/>
    <mergeCell ref="C131:C140"/>
    <mergeCell ref="B121:B130"/>
    <mergeCell ref="C111:C120"/>
    <mergeCell ref="D121:D130"/>
    <mergeCell ref="C121:C130"/>
    <mergeCell ref="A101:A110"/>
    <mergeCell ref="A111:A120"/>
    <mergeCell ref="G37:G46"/>
    <mergeCell ref="H37:H46"/>
    <mergeCell ref="G57:G66"/>
    <mergeCell ref="D131:D140"/>
    <mergeCell ref="H57:H66"/>
    <mergeCell ref="G79:G88"/>
    <mergeCell ref="H79:H88"/>
    <mergeCell ref="D101:D110"/>
    <mergeCell ref="D111:D120"/>
    <mergeCell ref="G131:G140"/>
    <mergeCell ref="A27:A36"/>
    <mergeCell ref="D47:D56"/>
    <mergeCell ref="B47:B56"/>
    <mergeCell ref="A17:A26"/>
    <mergeCell ref="B27:B36"/>
    <mergeCell ref="B37:B46"/>
    <mergeCell ref="C37:C46"/>
    <mergeCell ref="D37:D46"/>
    <mergeCell ref="V86:V88"/>
    <mergeCell ref="V99:V100"/>
    <mergeCell ref="V137:V140"/>
    <mergeCell ref="A37:A46"/>
    <mergeCell ref="A47:A56"/>
    <mergeCell ref="V45:V46"/>
    <mergeCell ref="C57:C66"/>
    <mergeCell ref="D57:D66"/>
    <mergeCell ref="B57:B66"/>
    <mergeCell ref="H91:H100"/>
    <mergeCell ref="S10:T12"/>
    <mergeCell ref="L11:L13"/>
    <mergeCell ref="V75:V76"/>
    <mergeCell ref="H17:H26"/>
    <mergeCell ref="V10:V13"/>
    <mergeCell ref="M11:M13"/>
    <mergeCell ref="N11:N13"/>
    <mergeCell ref="O11:O13"/>
    <mergeCell ref="H47:H56"/>
    <mergeCell ref="A16:T16"/>
    <mergeCell ref="A9:P9"/>
    <mergeCell ref="L10:P10"/>
    <mergeCell ref="Q10:R12"/>
    <mergeCell ref="E10:E13"/>
    <mergeCell ref="P11:P13"/>
    <mergeCell ref="K10:K13"/>
    <mergeCell ref="C10:C13"/>
    <mergeCell ref="D10:D13"/>
    <mergeCell ref="I10:I13"/>
    <mergeCell ref="J10:J13"/>
    <mergeCell ref="E17:E26"/>
    <mergeCell ref="E37:E56"/>
    <mergeCell ref="C47:C56"/>
    <mergeCell ref="A10:A13"/>
    <mergeCell ref="C27:C36"/>
    <mergeCell ref="B17:B26"/>
    <mergeCell ref="A15:P15"/>
    <mergeCell ref="B10:B13"/>
    <mergeCell ref="G10:H12"/>
    <mergeCell ref="F10:F13"/>
    <mergeCell ref="V65:V66"/>
    <mergeCell ref="E67:E76"/>
    <mergeCell ref="E27:E36"/>
    <mergeCell ref="H27:H36"/>
    <mergeCell ref="V55:V56"/>
    <mergeCell ref="F67:F76"/>
    <mergeCell ref="G67:G76"/>
    <mergeCell ref="H67:H76"/>
    <mergeCell ref="F27:F36"/>
    <mergeCell ref="F37:F56"/>
    <mergeCell ref="D67:D76"/>
    <mergeCell ref="C67:C76"/>
    <mergeCell ref="C17:C26"/>
    <mergeCell ref="D27:D36"/>
    <mergeCell ref="V144:V152"/>
    <mergeCell ref="V25:V26"/>
    <mergeCell ref="G27:G36"/>
    <mergeCell ref="V35:V36"/>
    <mergeCell ref="V129:V130"/>
    <mergeCell ref="V119:V120"/>
    <mergeCell ref="V109:V110"/>
    <mergeCell ref="A90:P90"/>
    <mergeCell ref="A57:A66"/>
    <mergeCell ref="B67:B76"/>
    <mergeCell ref="V174:V176"/>
    <mergeCell ref="A155:A164"/>
    <mergeCell ref="B155:B164"/>
    <mergeCell ref="C155:C164"/>
    <mergeCell ref="V159:V164"/>
    <mergeCell ref="H167:H176"/>
    <mergeCell ref="G167:G176"/>
    <mergeCell ref="D167:D176"/>
    <mergeCell ref="C167:C176"/>
    <mergeCell ref="B167:B176"/>
    <mergeCell ref="C255:P256"/>
    <mergeCell ref="V195:V198"/>
    <mergeCell ref="A188:P188"/>
    <mergeCell ref="V177:V186"/>
    <mergeCell ref="H177:H186"/>
    <mergeCell ref="G177:G186"/>
    <mergeCell ref="D177:D186"/>
    <mergeCell ref="H189:H198"/>
    <mergeCell ref="V209:V210"/>
    <mergeCell ref="V219:V220"/>
    <mergeCell ref="A246:D246"/>
    <mergeCell ref="M246:O246"/>
    <mergeCell ref="K2:N2"/>
    <mergeCell ref="J4:O4"/>
    <mergeCell ref="G17:G26"/>
    <mergeCell ref="G47:G56"/>
    <mergeCell ref="F17:F26"/>
    <mergeCell ref="A78:P78"/>
    <mergeCell ref="A67:A76"/>
    <mergeCell ref="D17:D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1"/>
  <headerFooter alignWithMargins="0">
    <oddHeader>&amp;C&amp;P</oddHeader>
  </headerFooter>
  <rowBreaks count="3" manualBreakCount="3">
    <brk id="77" max="21" man="1"/>
    <brk id="153" max="21" man="1"/>
    <brk id="22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2012-02-13T08:25:38Z</cp:lastPrinted>
  <dcterms:created xsi:type="dcterms:W3CDTF">1996-10-08T23:32:33Z</dcterms:created>
  <dcterms:modified xsi:type="dcterms:W3CDTF">2012-02-13T08:27:03Z</dcterms:modified>
  <cp:category/>
  <cp:version/>
  <cp:contentType/>
  <cp:contentStatus/>
</cp:coreProperties>
</file>