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firstSheet="2" activeTab="2"/>
  </bookViews>
  <sheets>
    <sheet name="Додаток1  061207" sheetId="1" r:id="rId1"/>
    <sheet name="Додаток1  061207 (2)" sheetId="2" r:id="rId2"/>
    <sheet name="Додаток1_" sheetId="3" r:id="rId3"/>
  </sheets>
  <definedNames>
    <definedName name="_xlnm.Print_Titles" localSheetId="0">'Додаток1  061207'!$10:$11</definedName>
    <definedName name="_xlnm.Print_Titles" localSheetId="1">'Додаток1  061207 (2)'!$10:$11</definedName>
    <definedName name="_xlnm.Print_Titles" localSheetId="2">'Додаток1_'!$10:$11</definedName>
    <definedName name="_xlnm.Print_Area" localSheetId="0">'Додаток1  061207'!$A$1:$F$128</definedName>
    <definedName name="_xlnm.Print_Area" localSheetId="1">'Додаток1  061207 (2)'!$A$1:$F$128</definedName>
    <definedName name="_xlnm.Print_Area" localSheetId="2">'Додаток1_'!$A$1:$F$17</definedName>
  </definedNames>
  <calcPr fullCalcOnLoad="1"/>
</workbook>
</file>

<file path=xl/sharedStrings.xml><?xml version="1.0" encoding="utf-8"?>
<sst xmlns="http://schemas.openxmlformats.org/spreadsheetml/2006/main" count="290" uniqueCount="133">
  <si>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</si>
  <si>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</si>
  <si>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</si>
  <si>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</si>
  <si>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</si>
  <si>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</si>
  <si>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</si>
  <si>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</si>
  <si>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</si>
  <si>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</si>
  <si>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</si>
  <si>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</si>
  <si>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</si>
  <si>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</si>
  <si>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</si>
  <si>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</si>
  <si>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</si>
  <si>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</si>
  <si>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</si>
  <si>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</si>
  <si>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</si>
  <si>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</si>
  <si>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</si>
  <si>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</si>
  <si>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</si>
  <si>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</si>
  <si>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</si>
  <si>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</si>
  <si>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</si>
  <si>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</si>
  <si>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</si>
  <si>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</si>
  <si>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</si>
  <si>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</si>
  <si>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</si>
  <si>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</si>
  <si>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</si>
  <si>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</si>
  <si>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</si>
  <si>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</si>
  <si>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</si>
  <si>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</si>
  <si>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</si>
  <si>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</si>
  <si>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</si>
  <si>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</si>
  <si>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</si>
  <si>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</si>
  <si>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</si>
  <si>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</si>
  <si>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</si>
  <si>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</si>
  <si>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</si>
  <si>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</si>
  <si>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</si>
  <si>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</si>
  <si>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</si>
  <si>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</si>
  <si>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</si>
  <si>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</si>
  <si>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</si>
  <si>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</si>
  <si>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</si>
  <si>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</si>
  <si>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</si>
  <si>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</si>
  <si>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</si>
  <si>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</si>
  <si>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</si>
  <si>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</si>
  <si>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</si>
  <si>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</si>
  <si>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</si>
  <si>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</si>
  <si>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</si>
  <si>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</si>
  <si>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</si>
  <si>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</si>
  <si>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</si>
  <si>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</si>
  <si>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</si>
  <si>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</si>
  <si>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</si>
  <si>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</si>
  <si>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</si>
  <si>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</si>
  <si>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</si>
  <si>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</si>
  <si>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</si>
  <si>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</si>
  <si>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</si>
  <si>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</si>
  <si>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</si>
  <si>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</si>
  <si>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</si>
  <si>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</si>
  <si>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</si>
  <si>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</si>
  <si>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</si>
  <si>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</si>
  <si>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</si>
  <si>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</si>
  <si>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</si>
  <si>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</si>
  <si>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</si>
  <si>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</si>
  <si>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</si>
  <si>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</si>
  <si>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</si>
  <si>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</si>
  <si>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</si>
  <si>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</si>
  <si>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</si>
  <si>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</si>
  <si>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</si>
  <si>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</si>
  <si>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</si>
  <si>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</si>
  <si>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</si>
  <si>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</si>
  <si>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</si>
  <si>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</si>
  <si>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</si>
  <si>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</si>
  <si>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>в тому числі доходи міського бюджету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</si>
  <si>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</t>
  </si>
  <si>
    <t>+збільшено</t>
  </si>
  <si>
    <t>- зменшено</t>
  </si>
  <si>
    <t>Доходи  міського бюджету на 2010 рік</t>
  </si>
  <si>
    <t>Субвенція з державного бюджету місцевим бюджетам на  проведення виборів депутатів Верховної Ради Автономної Республіки Крим, місцевих рад та сільських, селищних, міських голів</t>
  </si>
  <si>
    <t xml:space="preserve">в тому числі доходи міського бюджету </t>
  </si>
  <si>
    <t>+244,500</t>
  </si>
  <si>
    <t>від  11  листопада  2010 року  № 8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</si>
</sst>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\ &quot;к.&quot;;\-#,##0\ &quot;к.&quot;"/>
    <numFmt numFmtId="175" formatCode="#,##0\ &quot;к.&quot;;[Red]\-#,##0\ &quot;к.&quot;"/>
    <numFmt numFmtId="176" formatCode="#,##0.00\ &quot;к.&quot;;\-#,##0.00\ &quot;к.&quot;"/>
    <numFmt numFmtId="177" formatCode="#,##0.00\ &quot;к.&quot;;[Red]\-#,##0.00\ &quot;к.&quot;"/>
    <numFmt numFmtId="178" formatCode="_-* #,##0\ &quot;к.&quot;_-;\-* #,##0\ &quot;к.&quot;_-;_-* &quot;-&quot;\ &quot;к.&quot;_-;_-@_-"/>
    <numFmt numFmtId="179" formatCode="_-* #,##0\ _к_._-;\-* #,##0\ _к_._-;_-* &quot;-&quot;\ _к_._-;_-@_-"/>
    <numFmt numFmtId="180" formatCode="_-* #,##0.00\ &quot;к.&quot;_-;\-* #,##0.00\ &quot;к.&quot;_-;_-* &quot;-&quot;??\ &quot;к.&quot;_-;_-@_-"/>
    <numFmt numFmtId="181" formatCode="_-* #,##0.00\ _к_._-;\-* #,##0.00\ _к_._-;_-* &quot;-&quot;??\ _к_._-;_-@_-"/>
    <numFmt numFmtId="182" formatCode="#,##0.0"/>
    <numFmt numFmtId="183" formatCode="0.000"/>
  </numFmts>
  <fonts count="18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sz val="10"/>
      <name val="Helv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7" fillId="0" borderId="1" xfId="18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2" xfId="18" applyFont="1" applyBorder="1" applyAlignment="1">
      <alignment horizontal="center" vertical="center" wrapText="1"/>
      <protection/>
    </xf>
    <xf numFmtId="0" fontId="1" fillId="2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183" fontId="7" fillId="0" borderId="3" xfId="0" applyNumberFormat="1" applyFont="1" applyBorder="1" applyAlignment="1">
      <alignment horizontal="center" vertical="center" wrapText="1"/>
    </xf>
    <xf numFmtId="183" fontId="7" fillId="0" borderId="5" xfId="0" applyNumberFormat="1" applyFont="1" applyBorder="1" applyAlignment="1">
      <alignment horizontal="center" vertical="center" wrapText="1"/>
    </xf>
    <xf numFmtId="183" fontId="2" fillId="0" borderId="3" xfId="0" applyNumberFormat="1" applyFont="1" applyBorder="1" applyAlignment="1">
      <alignment horizontal="center" vertical="center" wrapText="1"/>
    </xf>
    <xf numFmtId="183" fontId="2" fillId="0" borderId="5" xfId="0" applyNumberFormat="1" applyFont="1" applyBorder="1" applyAlignment="1">
      <alignment horizontal="center" vertical="center" wrapText="1"/>
    </xf>
    <xf numFmtId="183" fontId="7" fillId="0" borderId="3" xfId="18" applyNumberFormat="1" applyFont="1" applyBorder="1" applyAlignment="1">
      <alignment horizontal="center" vertical="center" wrapText="1"/>
      <protection/>
    </xf>
    <xf numFmtId="183" fontId="2" fillId="0" borderId="3" xfId="18" applyNumberFormat="1" applyFont="1" applyBorder="1" applyAlignment="1">
      <alignment horizontal="center" vertical="center" wrapText="1"/>
      <protection/>
    </xf>
    <xf numFmtId="183" fontId="2" fillId="0" borderId="6" xfId="0" applyNumberFormat="1" applyFont="1" applyBorder="1" applyAlignment="1">
      <alignment horizontal="center" vertical="center" wrapText="1"/>
    </xf>
    <xf numFmtId="183" fontId="7" fillId="0" borderId="6" xfId="0" applyNumberFormat="1" applyFont="1" applyBorder="1" applyAlignment="1">
      <alignment horizontal="center" vertical="center" wrapText="1"/>
    </xf>
    <xf numFmtId="183" fontId="7" fillId="0" borderId="7" xfId="0" applyNumberFormat="1" applyFont="1" applyBorder="1" applyAlignment="1">
      <alignment horizontal="center" vertical="center" wrapText="1"/>
    </xf>
    <xf numFmtId="183" fontId="7" fillId="0" borderId="8" xfId="0" applyNumberFormat="1" applyFont="1" applyBorder="1" applyAlignment="1">
      <alignment horizontal="center" vertical="center" wrapText="1"/>
    </xf>
    <xf numFmtId="183" fontId="7" fillId="0" borderId="9" xfId="0" applyNumberFormat="1" applyFont="1" applyBorder="1" applyAlignment="1">
      <alignment horizontal="center" vertical="center" wrapText="1"/>
    </xf>
    <xf numFmtId="183" fontId="2" fillId="0" borderId="7" xfId="0" applyNumberFormat="1" applyFont="1" applyBorder="1" applyAlignment="1">
      <alignment horizontal="center" vertical="center" wrapText="1"/>
    </xf>
    <xf numFmtId="183" fontId="2" fillId="0" borderId="8" xfId="0" applyNumberFormat="1" applyFont="1" applyBorder="1" applyAlignment="1">
      <alignment horizontal="center" vertical="center"/>
    </xf>
    <xf numFmtId="183" fontId="1" fillId="0" borderId="8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83" fontId="7" fillId="3" borderId="8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18" applyFont="1" applyBorder="1" applyAlignment="1">
      <alignment horizontal="left" vertical="center" wrapText="1"/>
      <protection/>
    </xf>
    <xf numFmtId="0" fontId="2" fillId="0" borderId="3" xfId="18" applyFont="1" applyBorder="1" applyAlignment="1">
      <alignment horizontal="left" vertical="center" wrapText="1"/>
      <protection/>
    </xf>
    <xf numFmtId="0" fontId="7" fillId="0" borderId="6" xfId="18" applyFont="1" applyBorder="1" applyAlignment="1">
      <alignment horizontal="left" vertical="center" wrapText="1"/>
      <protection/>
    </xf>
    <xf numFmtId="0" fontId="7" fillId="3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83" fontId="2" fillId="0" borderId="3" xfId="0" applyNumberFormat="1" applyFont="1" applyFill="1" applyBorder="1" applyAlignment="1">
      <alignment horizontal="center" vertical="center" wrapText="1"/>
    </xf>
    <xf numFmtId="183" fontId="7" fillId="0" borderId="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83" fontId="2" fillId="0" borderId="11" xfId="0" applyNumberFormat="1" applyFont="1" applyBorder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18" applyFont="1" applyBorder="1" applyAlignment="1">
      <alignment horizontal="justify" vertical="center" wrapText="1"/>
      <protection/>
    </xf>
    <xf numFmtId="0" fontId="2" fillId="0" borderId="14" xfId="0" applyFont="1" applyBorder="1" applyAlignment="1">
      <alignment horizontal="justify" vertical="center" wrapText="1"/>
    </xf>
    <xf numFmtId="0" fontId="11" fillId="0" borderId="3" xfId="17" applyFont="1" applyFill="1" applyBorder="1" applyAlignment="1">
      <alignment horizontal="justify" vertical="center" wrapText="1"/>
      <protection/>
    </xf>
    <xf numFmtId="0" fontId="11" fillId="0" borderId="6" xfId="17" applyFont="1" applyFill="1" applyBorder="1" applyAlignment="1">
      <alignment horizontal="justify" vertical="center" wrapText="1"/>
      <protection/>
    </xf>
    <xf numFmtId="183" fontId="7" fillId="0" borderId="8" xfId="0" applyNumberFormat="1" applyFont="1" applyBorder="1" applyAlignment="1">
      <alignment horizontal="center" vertical="center" wrapText="1"/>
    </xf>
    <xf numFmtId="183" fontId="13" fillId="0" borderId="3" xfId="0" applyNumberFormat="1" applyFont="1" applyBorder="1" applyAlignment="1">
      <alignment horizontal="center" vertical="center" wrapText="1"/>
    </xf>
    <xf numFmtId="0" fontId="7" fillId="0" borderId="1" xfId="18" applyFont="1" applyBorder="1" applyAlignment="1">
      <alignment horizontal="center" vertical="center" wrapText="1"/>
      <protection/>
    </xf>
    <xf numFmtId="0" fontId="7" fillId="0" borderId="3" xfId="18" applyFont="1" applyBorder="1" applyAlignment="1">
      <alignment horizontal="left" vertical="center" wrapText="1"/>
      <protection/>
    </xf>
    <xf numFmtId="0" fontId="2" fillId="0" borderId="16" xfId="0" applyFont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justify" vertical="center" wrapText="1"/>
    </xf>
    <xf numFmtId="0" fontId="12" fillId="3" borderId="17" xfId="0" applyFont="1" applyFill="1" applyBorder="1" applyAlignment="1">
      <alignment horizontal="justify" vertical="center" wrapText="1"/>
    </xf>
    <xf numFmtId="183" fontId="1" fillId="2" borderId="0" xfId="0" applyNumberFormat="1" applyFont="1" applyFill="1" applyBorder="1" applyAlignment="1">
      <alignment wrapText="1"/>
    </xf>
    <xf numFmtId="183" fontId="2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83" fontId="7" fillId="0" borderId="11" xfId="0" applyNumberFormat="1" applyFont="1" applyBorder="1" applyAlignment="1">
      <alignment horizontal="center" vertical="center" wrapText="1"/>
    </xf>
    <xf numFmtId="183" fontId="7" fillId="0" borderId="12" xfId="0" applyNumberFormat="1" applyFont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83" fontId="2" fillId="0" borderId="19" xfId="0" applyNumberFormat="1" applyFont="1" applyBorder="1" applyAlignment="1">
      <alignment horizontal="center" vertical="center" wrapText="1"/>
    </xf>
    <xf numFmtId="183" fontId="2" fillId="0" borderId="20" xfId="0" applyNumberFormat="1" applyFont="1" applyBorder="1" applyAlignment="1">
      <alignment horizontal="center" vertical="center" wrapText="1"/>
    </xf>
    <xf numFmtId="183" fontId="2" fillId="0" borderId="19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183" fontId="7" fillId="0" borderId="14" xfId="0" applyNumberFormat="1" applyFont="1" applyBorder="1" applyAlignment="1">
      <alignment horizontal="center" vertical="center" wrapText="1"/>
    </xf>
    <xf numFmtId="183" fontId="7" fillId="0" borderId="15" xfId="0" applyNumberFormat="1" applyFont="1" applyBorder="1" applyAlignment="1">
      <alignment horizontal="center" vertical="center" wrapText="1"/>
    </xf>
    <xf numFmtId="183" fontId="1" fillId="0" borderId="0" xfId="0" applyNumberFormat="1" applyFont="1" applyBorder="1" applyAlignment="1">
      <alignment wrapText="1"/>
    </xf>
    <xf numFmtId="183" fontId="0" fillId="0" borderId="0" xfId="0" applyNumberFormat="1" applyAlignment="1">
      <alignment/>
    </xf>
    <xf numFmtId="183" fontId="1" fillId="0" borderId="0" xfId="0" applyNumberFormat="1" applyFont="1" applyAlignment="1">
      <alignment/>
    </xf>
    <xf numFmtId="49" fontId="15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3" borderId="6" xfId="0" applyNumberFormat="1" applyFont="1" applyFill="1" applyBorder="1" applyAlignment="1">
      <alignment horizontal="justify" vertical="top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Dod5kochtor" xfId="17"/>
    <cellStyle name="Обычный_Додатки (2002)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25" t="s">
        <v>101</v>
      </c>
      <c r="D2" s="125"/>
      <c r="E2" s="125"/>
      <c r="F2" s="125"/>
    </row>
    <row r="3" spans="3:6" ht="18.75">
      <c r="C3" s="125" t="s">
        <v>113</v>
      </c>
      <c r="D3" s="125"/>
      <c r="E3" s="125"/>
      <c r="F3" s="125"/>
    </row>
    <row r="4" spans="4:6" ht="18.75">
      <c r="D4" s="121"/>
      <c r="E4" s="121"/>
      <c r="F4" s="121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22" t="s">
        <v>112</v>
      </c>
      <c r="B7" s="122"/>
      <c r="C7" s="122"/>
      <c r="D7" s="122"/>
      <c r="E7" s="122"/>
      <c r="F7" s="122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8" t="s">
        <v>0</v>
      </c>
      <c r="B10" s="123" t="s">
        <v>1</v>
      </c>
      <c r="C10" s="123" t="s">
        <v>2</v>
      </c>
      <c r="D10" s="123" t="s">
        <v>3</v>
      </c>
      <c r="E10" s="123"/>
      <c r="F10" s="126" t="s">
        <v>4</v>
      </c>
      <c r="G10" s="6"/>
      <c r="H10" s="6"/>
      <c r="I10" s="6"/>
      <c r="J10" s="6"/>
    </row>
    <row r="11" spans="1:13" ht="55.5" customHeight="1">
      <c r="A11" s="129"/>
      <c r="B11" s="130"/>
      <c r="C11" s="130"/>
      <c r="D11" s="17" t="s">
        <v>4</v>
      </c>
      <c r="E11" s="17" t="s">
        <v>5</v>
      </c>
      <c r="F11" s="127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24"/>
      <c r="B129" s="124"/>
      <c r="C129" s="124"/>
      <c r="D129" s="124"/>
      <c r="E129" s="124"/>
      <c r="F129" s="124"/>
      <c r="G129" s="8"/>
      <c r="H129" s="54"/>
      <c r="I129" s="8"/>
      <c r="J129" s="8"/>
      <c r="K129" s="8"/>
      <c r="L129" s="8"/>
      <c r="M129" s="8"/>
    </row>
    <row r="130" spans="1:8" ht="37.5" customHeight="1">
      <c r="A130" s="119"/>
      <c r="B130" s="120"/>
      <c r="C130" s="120"/>
      <c r="D130" s="8"/>
      <c r="E130" s="117"/>
      <c r="F130" s="118"/>
      <c r="H130" s="6"/>
    </row>
    <row r="131" spans="1:8" ht="12.75" customHeight="1">
      <c r="A131" s="120"/>
      <c r="B131" s="120"/>
      <c r="C131" s="120"/>
      <c r="D131" s="8"/>
      <c r="E131" s="118"/>
      <c r="F131" s="118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workbookViewId="0" topLeftCell="A1">
      <selection activeCell="C13" sqref="C1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11.87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25" t="s">
        <v>101</v>
      </c>
      <c r="D2" s="125"/>
      <c r="E2" s="125"/>
      <c r="F2" s="125"/>
    </row>
    <row r="3" spans="3:6" ht="18.75">
      <c r="C3" s="125" t="s">
        <v>113</v>
      </c>
      <c r="D3" s="125"/>
      <c r="E3" s="125"/>
      <c r="F3" s="125"/>
    </row>
    <row r="4" spans="4:6" ht="18.75">
      <c r="D4" s="121"/>
      <c r="E4" s="121"/>
      <c r="F4" s="121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22" t="s">
        <v>112</v>
      </c>
      <c r="B7" s="122"/>
      <c r="C7" s="122"/>
      <c r="D7" s="122"/>
      <c r="E7" s="122"/>
      <c r="F7" s="122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8" t="s">
        <v>0</v>
      </c>
      <c r="B10" s="123" t="s">
        <v>1</v>
      </c>
      <c r="C10" s="123" t="s">
        <v>2</v>
      </c>
      <c r="D10" s="123" t="s">
        <v>3</v>
      </c>
      <c r="E10" s="123"/>
      <c r="F10" s="126" t="s">
        <v>4</v>
      </c>
      <c r="G10" s="6"/>
      <c r="H10" s="6"/>
      <c r="I10" s="6"/>
      <c r="J10" s="6"/>
    </row>
    <row r="11" spans="1:13" ht="55.5" customHeight="1">
      <c r="A11" s="129"/>
      <c r="B11" s="130"/>
      <c r="C11" s="130"/>
      <c r="D11" s="17" t="s">
        <v>4</v>
      </c>
      <c r="E11" s="17" t="s">
        <v>5</v>
      </c>
      <c r="F11" s="127"/>
      <c r="G11" s="7"/>
      <c r="H11" s="7"/>
      <c r="I11" s="7"/>
      <c r="J11" s="7"/>
      <c r="K11" s="8"/>
      <c r="L11" s="8"/>
      <c r="M11" s="8"/>
    </row>
    <row r="12" spans="1:13" ht="21" customHeight="1">
      <c r="A12" s="93">
        <v>10000000</v>
      </c>
      <c r="B12" s="94" t="s">
        <v>6</v>
      </c>
      <c r="C12" s="95">
        <f>C13+C30+C38+C58</f>
        <v>223914.80000000002</v>
      </c>
      <c r="D12" s="95">
        <f>D13+D30+D38+D58+D26</f>
        <v>5713</v>
      </c>
      <c r="E12" s="95"/>
      <c r="F12" s="96">
        <f aca="true" t="shared" si="0" ref="F12:F40">C12+D12</f>
        <v>229627.80000000002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188242.5</v>
      </c>
      <c r="D13" s="19"/>
      <c r="E13" s="19"/>
      <c r="F13" s="20">
        <f t="shared" si="0"/>
        <v>188242.5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t="shared" si="0"/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0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0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0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0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0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180</v>
      </c>
      <c r="D24" s="19"/>
      <c r="E24" s="19"/>
      <c r="F24" s="20">
        <f t="shared" si="0"/>
        <v>180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180</v>
      </c>
      <c r="D25" s="21"/>
      <c r="E25" s="21"/>
      <c r="F25" s="22">
        <f t="shared" si="0"/>
        <v>180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0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0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0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0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14879.6</v>
      </c>
      <c r="D30" s="19"/>
      <c r="E30" s="19"/>
      <c r="F30" s="20">
        <f t="shared" si="0"/>
        <v>14879.6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350</v>
      </c>
      <c r="D31" s="19"/>
      <c r="E31" s="19"/>
      <c r="F31" s="20">
        <f t="shared" si="0"/>
        <v>350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350</v>
      </c>
      <c r="D32" s="21"/>
      <c r="E32" s="21"/>
      <c r="F32" s="22">
        <f t="shared" si="0"/>
        <v>350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0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5444.5</v>
      </c>
      <c r="D34" s="21"/>
      <c r="E34" s="21"/>
      <c r="F34" s="22">
        <f t="shared" si="0"/>
        <v>5444.5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7955.9</v>
      </c>
      <c r="D35" s="21"/>
      <c r="E35" s="21"/>
      <c r="F35" s="22">
        <f t="shared" si="0"/>
        <v>7955.9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121.5</v>
      </c>
      <c r="D36" s="21"/>
      <c r="E36" s="21"/>
      <c r="F36" s="22">
        <f t="shared" si="0"/>
        <v>121.5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1007.7</v>
      </c>
      <c r="D37" s="21"/>
      <c r="E37" s="21"/>
      <c r="F37" s="22">
        <f t="shared" si="0"/>
        <v>1007.7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0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0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0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 thickBot="1">
      <c r="A42" s="88">
        <v>14060300</v>
      </c>
      <c r="B42" s="89" t="s">
        <v>31</v>
      </c>
      <c r="C42" s="92">
        <v>180</v>
      </c>
      <c r="D42" s="90"/>
      <c r="E42" s="90"/>
      <c r="F42" s="91">
        <f aca="true" t="shared" si="1" ref="F42:F54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83">
        <v>14070000</v>
      </c>
      <c r="B43" s="84" t="s">
        <v>32</v>
      </c>
      <c r="C43" s="87">
        <f>C44+C45+C46+C47+C48+C49+C50+C51+C52+C53+C54+C56+C57+C55</f>
        <v>5967.7</v>
      </c>
      <c r="D43" s="87">
        <f>D44+D45+D46+D47+D48+D49+D50+D51+D52+D53+D54+D56+D57+D55</f>
        <v>150</v>
      </c>
      <c r="E43" s="85"/>
      <c r="F43" s="86">
        <f t="shared" si="1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1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1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1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1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1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1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1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1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1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1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1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aca="true" t="shared" si="2" ref="F56:F83">C56+D56</f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4147.4</v>
      </c>
      <c r="D73" s="19">
        <f>SUM(D91+D88)</f>
        <v>17577.031</v>
      </c>
      <c r="E73" s="19"/>
      <c r="F73" s="20">
        <f t="shared" si="2"/>
        <v>21724.430999999997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t="shared" si="2"/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3771.7</v>
      </c>
      <c r="D77" s="19"/>
      <c r="E77" s="19"/>
      <c r="F77" s="20">
        <f t="shared" si="2"/>
        <v>3771.7</v>
      </c>
      <c r="G77" s="9"/>
      <c r="H77" s="9"/>
      <c r="I77" s="9"/>
      <c r="J77" s="9"/>
      <c r="K77" s="8"/>
      <c r="L77" s="8"/>
      <c r="M77" s="8"/>
    </row>
    <row r="78" spans="1:13" ht="23.25" customHeight="1" thickBot="1">
      <c r="A78" s="88">
        <v>22020000</v>
      </c>
      <c r="B78" s="89" t="s">
        <v>65</v>
      </c>
      <c r="C78" s="90">
        <v>20</v>
      </c>
      <c r="D78" s="90"/>
      <c r="E78" s="90"/>
      <c r="F78" s="91">
        <f t="shared" si="2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83">
        <v>22080000</v>
      </c>
      <c r="B79" s="84" t="s">
        <v>66</v>
      </c>
      <c r="C79" s="85">
        <f>C80</f>
        <v>2200</v>
      </c>
      <c r="D79" s="85"/>
      <c r="E79" s="85"/>
      <c r="F79" s="86">
        <f t="shared" si="2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2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1551.7</v>
      </c>
      <c r="D81" s="19"/>
      <c r="E81" s="19"/>
      <c r="F81" s="20">
        <f t="shared" si="2"/>
        <v>1551.7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1431.7</v>
      </c>
      <c r="D82" s="21"/>
      <c r="E82" s="21"/>
      <c r="F82" s="22">
        <f t="shared" si="2"/>
        <v>1431.7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120</v>
      </c>
      <c r="D83" s="21"/>
      <c r="E83" s="21"/>
      <c r="F83" s="22">
        <f t="shared" si="2"/>
        <v>120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 aca="true" t="shared" si="3" ref="F90:F108"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t="shared" si="3"/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3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3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3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3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3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3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3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3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3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3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3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3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3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3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3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3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3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228062.2</v>
      </c>
      <c r="D110" s="28">
        <f>D73+D12+D100+D105</f>
        <v>69099.231</v>
      </c>
      <c r="E110" s="28">
        <f>E100</f>
        <v>45199.2</v>
      </c>
      <c r="F110" s="29">
        <f aca="true" t="shared" si="4" ref="F110:F128">C110+D110</f>
        <v>297161.431</v>
      </c>
      <c r="G110" s="9"/>
      <c r="H110" s="81">
        <f>C110+C114</f>
        <v>296749.80000000005</v>
      </c>
      <c r="I110" s="14">
        <f>1762.1/H110</f>
        <v>0.0059379989472612945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160675.1</v>
      </c>
      <c r="D111" s="28">
        <f>D112</f>
        <v>15970</v>
      </c>
      <c r="E111" s="28">
        <f>E112</f>
        <v>14970</v>
      </c>
      <c r="F111" s="29">
        <f t="shared" si="4"/>
        <v>176645.1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160675.1</v>
      </c>
      <c r="D112" s="28">
        <f>D116</f>
        <v>15970</v>
      </c>
      <c r="E112" s="28">
        <f>E116</f>
        <v>14970</v>
      </c>
      <c r="F112" s="29">
        <f t="shared" si="4"/>
        <v>176645.1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4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4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4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91987.5</v>
      </c>
      <c r="D116" s="28">
        <f>D122+D124+D126+D125+D123+D120+D119+D118+D117</f>
        <v>15970</v>
      </c>
      <c r="E116" s="28">
        <f>E122+E124+E126+E125+E123+E120+E119+E118+E117</f>
        <v>14970</v>
      </c>
      <c r="F116" s="29">
        <f t="shared" si="4"/>
        <v>107957.5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49569</v>
      </c>
      <c r="D117" s="66"/>
      <c r="E117" s="66"/>
      <c r="F117" s="67">
        <f t="shared" si="4"/>
        <v>49569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125</v>
      </c>
      <c r="C118" s="21">
        <v>26234.3</v>
      </c>
      <c r="D118" s="74">
        <v>0</v>
      </c>
      <c r="E118" s="21"/>
      <c r="F118" s="67">
        <f t="shared" si="4"/>
        <v>26234.3</v>
      </c>
      <c r="G118" s="97">
        <f>C118+C119+C117+C120+C123+C125</f>
        <v>106457.5</v>
      </c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4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4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 hidden="1">
      <c r="A121" s="34">
        <v>41032300</v>
      </c>
      <c r="B121" s="72" t="s">
        <v>108</v>
      </c>
      <c r="C121" s="25"/>
      <c r="D121" s="25"/>
      <c r="E121" s="25"/>
      <c r="F121" s="30">
        <f t="shared" si="4"/>
        <v>0</v>
      </c>
      <c r="G121" s="9"/>
      <c r="H121" s="9"/>
      <c r="I121" s="9"/>
      <c r="J121" s="9"/>
      <c r="K121" s="8"/>
      <c r="L121" s="8"/>
      <c r="M121" s="8"/>
    </row>
    <row r="122" spans="1:13" ht="111" customHeight="1" hidden="1">
      <c r="A122" s="15">
        <v>41034300</v>
      </c>
      <c r="B122" s="71" t="s">
        <v>109</v>
      </c>
      <c r="C122" s="21"/>
      <c r="D122" s="21"/>
      <c r="E122" s="21"/>
      <c r="F122" s="30">
        <f t="shared" si="4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4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4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4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4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388737.30000000005</v>
      </c>
      <c r="D127" s="37">
        <f>D111+D110</f>
        <v>85069.231</v>
      </c>
      <c r="E127" s="37">
        <f>E111+E110</f>
        <v>60169.2</v>
      </c>
      <c r="F127" s="29">
        <f t="shared" si="4"/>
        <v>473806.5310000001</v>
      </c>
      <c r="G127" s="14"/>
      <c r="H127" s="14"/>
      <c r="I127" s="14"/>
      <c r="J127" s="14"/>
      <c r="K127" s="8"/>
      <c r="L127" s="8"/>
      <c r="M127" s="8"/>
    </row>
    <row r="128" spans="1:13" ht="39.75" customHeight="1" hidden="1" thickBot="1">
      <c r="A128" s="18"/>
      <c r="B128" s="45" t="s">
        <v>124</v>
      </c>
      <c r="C128" s="31">
        <f>C127-1762.1</f>
        <v>386975.20000000007</v>
      </c>
      <c r="D128" s="32"/>
      <c r="E128" s="32"/>
      <c r="F128" s="82">
        <f t="shared" si="4"/>
        <v>386975.20000000007</v>
      </c>
      <c r="G128" s="8"/>
      <c r="H128" s="8"/>
      <c r="I128" s="8"/>
      <c r="J128" s="8"/>
      <c r="K128" s="8"/>
      <c r="L128" s="8"/>
      <c r="M128" s="8"/>
    </row>
    <row r="129" spans="1:13" ht="20.25">
      <c r="A129" s="124"/>
      <c r="B129" s="124"/>
      <c r="C129" s="124"/>
      <c r="D129" s="124"/>
      <c r="E129" s="124"/>
      <c r="F129" s="124"/>
      <c r="G129" s="8"/>
      <c r="H129" s="54"/>
      <c r="I129" s="8"/>
      <c r="J129" s="8"/>
      <c r="K129" s="8"/>
      <c r="L129" s="8"/>
      <c r="M129" s="8"/>
    </row>
    <row r="130" spans="1:8" ht="37.5" customHeight="1">
      <c r="A130" s="119"/>
      <c r="B130" s="120"/>
      <c r="C130" s="120"/>
      <c r="D130" s="8"/>
      <c r="E130" s="117"/>
      <c r="F130" s="118"/>
      <c r="H130" s="6"/>
    </row>
    <row r="131" spans="1:8" ht="12.75" customHeight="1">
      <c r="A131" s="120"/>
      <c r="B131" s="120"/>
      <c r="C131" s="120"/>
      <c r="D131" s="8"/>
      <c r="E131" s="118"/>
      <c r="F131" s="118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40"/>
  <sheetViews>
    <sheetView showZeros="0" tabSelected="1" view="pageBreakPreview" zoomScale="65" zoomScaleSheetLayoutView="65" workbookViewId="0" topLeftCell="A1">
      <selection activeCell="D6" sqref="D6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11.87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25" t="s">
        <v>101</v>
      </c>
      <c r="D2" s="125"/>
      <c r="E2" s="125"/>
      <c r="F2" s="125"/>
    </row>
    <row r="3" spans="3:6" ht="18.75">
      <c r="C3" s="125" t="s">
        <v>132</v>
      </c>
      <c r="D3" s="125"/>
      <c r="E3" s="125"/>
      <c r="F3" s="125"/>
    </row>
    <row r="4" spans="4:6" ht="18.75">
      <c r="D4" s="121"/>
      <c r="E4" s="121"/>
      <c r="F4" s="121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22" t="s">
        <v>128</v>
      </c>
      <c r="B7" s="122"/>
      <c r="C7" s="122"/>
      <c r="D7" s="122"/>
      <c r="E7" s="122"/>
      <c r="F7" s="122"/>
    </row>
    <row r="8" spans="4:6" ht="29.25" customHeight="1">
      <c r="D8" s="2"/>
      <c r="E8" s="100" t="s">
        <v>126</v>
      </c>
      <c r="F8" s="101"/>
    </row>
    <row r="9" spans="1:14" ht="30.75" customHeight="1" thickBot="1">
      <c r="A9" s="3"/>
      <c r="B9" s="3"/>
      <c r="C9" s="3"/>
      <c r="D9" s="4"/>
      <c r="E9" s="100" t="s">
        <v>127</v>
      </c>
      <c r="F9" s="102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8" t="s">
        <v>0</v>
      </c>
      <c r="B10" s="123" t="s">
        <v>1</v>
      </c>
      <c r="C10" s="123" t="s">
        <v>2</v>
      </c>
      <c r="D10" s="123" t="s">
        <v>3</v>
      </c>
      <c r="E10" s="123"/>
      <c r="F10" s="126" t="s">
        <v>4</v>
      </c>
      <c r="G10" s="6"/>
      <c r="H10" s="6"/>
      <c r="I10" s="6"/>
      <c r="J10" s="6"/>
    </row>
    <row r="11" spans="1:13" ht="55.5" customHeight="1">
      <c r="A11" s="129"/>
      <c r="B11" s="133"/>
      <c r="C11" s="133"/>
      <c r="D11" s="111" t="s">
        <v>4</v>
      </c>
      <c r="E11" s="111" t="s">
        <v>5</v>
      </c>
      <c r="F11" s="132"/>
      <c r="G11" s="7"/>
      <c r="H11" s="7"/>
      <c r="I11" s="7"/>
      <c r="J11" s="7"/>
      <c r="K11" s="8"/>
      <c r="L11" s="8"/>
      <c r="M11" s="8"/>
    </row>
    <row r="12" spans="1:13" ht="21.75" customHeight="1">
      <c r="A12" s="33">
        <v>40000000</v>
      </c>
      <c r="B12" s="40" t="s">
        <v>85</v>
      </c>
      <c r="C12" s="103" t="s">
        <v>131</v>
      </c>
      <c r="D12" s="103"/>
      <c r="E12" s="103"/>
      <c r="F12" s="116" t="s">
        <v>131</v>
      </c>
      <c r="G12" s="7"/>
      <c r="H12" s="7"/>
      <c r="I12" s="7"/>
      <c r="J12" s="7"/>
      <c r="K12" s="8"/>
      <c r="L12" s="8"/>
      <c r="M12" s="8"/>
    </row>
    <row r="13" spans="1:13" ht="24" customHeight="1">
      <c r="A13" s="33">
        <v>41000000</v>
      </c>
      <c r="B13" s="40" t="s">
        <v>86</v>
      </c>
      <c r="C13" s="103" t="s">
        <v>131</v>
      </c>
      <c r="D13" s="103"/>
      <c r="E13" s="103"/>
      <c r="F13" s="116" t="s">
        <v>131</v>
      </c>
      <c r="G13" s="7"/>
      <c r="H13" s="7"/>
      <c r="I13" s="7"/>
      <c r="J13" s="7"/>
      <c r="K13" s="8"/>
      <c r="L13" s="8"/>
      <c r="M13" s="8"/>
    </row>
    <row r="14" spans="1:13" ht="31.5" customHeight="1">
      <c r="A14" s="33">
        <v>41030000</v>
      </c>
      <c r="B14" s="40" t="s">
        <v>89</v>
      </c>
      <c r="C14" s="103" t="s">
        <v>131</v>
      </c>
      <c r="D14" s="103"/>
      <c r="E14" s="103"/>
      <c r="F14" s="116" t="s">
        <v>131</v>
      </c>
      <c r="G14" s="9"/>
      <c r="H14" s="9"/>
      <c r="I14" s="9"/>
      <c r="J14" s="9"/>
      <c r="K14" s="8"/>
      <c r="L14" s="8"/>
      <c r="M14" s="8"/>
    </row>
    <row r="15" spans="1:13" ht="75" customHeight="1" thickBot="1">
      <c r="A15" s="105">
        <v>41037000</v>
      </c>
      <c r="B15" s="106" t="s">
        <v>129</v>
      </c>
      <c r="C15" s="107" t="s">
        <v>131</v>
      </c>
      <c r="D15" s="107"/>
      <c r="E15" s="107"/>
      <c r="F15" s="108" t="s">
        <v>131</v>
      </c>
      <c r="G15" s="9"/>
      <c r="H15" s="53"/>
      <c r="I15" s="9"/>
      <c r="J15" s="9"/>
      <c r="K15" s="8"/>
      <c r="L15" s="8"/>
      <c r="M15" s="8"/>
    </row>
    <row r="16" spans="1:13" ht="21.75" customHeight="1" thickBot="1">
      <c r="A16" s="49"/>
      <c r="B16" s="44" t="s">
        <v>90</v>
      </c>
      <c r="C16" s="114" t="s">
        <v>131</v>
      </c>
      <c r="D16" s="114"/>
      <c r="E16" s="114"/>
      <c r="F16" s="115" t="s">
        <v>131</v>
      </c>
      <c r="G16" s="9"/>
      <c r="H16" s="53"/>
      <c r="I16" s="9"/>
      <c r="J16" s="9"/>
      <c r="K16" s="8"/>
      <c r="L16" s="8"/>
      <c r="M16" s="8"/>
    </row>
    <row r="17" spans="1:13" ht="22.5" customHeight="1" thickBot="1">
      <c r="A17" s="109"/>
      <c r="B17" s="104" t="s">
        <v>130</v>
      </c>
      <c r="C17" s="112" t="s">
        <v>131</v>
      </c>
      <c r="D17" s="112"/>
      <c r="E17" s="110"/>
      <c r="F17" s="113" t="s">
        <v>131</v>
      </c>
      <c r="G17" s="81"/>
      <c r="H17" s="14"/>
      <c r="I17" s="14"/>
      <c r="J17" s="14"/>
      <c r="K17" s="8"/>
      <c r="L17" s="8"/>
      <c r="M17" s="8"/>
    </row>
    <row r="18" spans="1:13" ht="20.25">
      <c r="A18" s="131"/>
      <c r="B18" s="131"/>
      <c r="C18" s="131"/>
      <c r="D18" s="131"/>
      <c r="E18" s="131"/>
      <c r="F18" s="131"/>
      <c r="G18" s="8"/>
      <c r="H18" s="54"/>
      <c r="I18" s="8"/>
      <c r="J18" s="8"/>
      <c r="K18" s="8"/>
      <c r="L18" s="8"/>
      <c r="M18" s="8"/>
    </row>
    <row r="19" spans="1:8" ht="37.5" customHeight="1">
      <c r="A19" s="119"/>
      <c r="B19" s="120"/>
      <c r="C19" s="120"/>
      <c r="D19" s="99"/>
      <c r="E19" s="117"/>
      <c r="F19" s="118"/>
      <c r="H19" s="6"/>
    </row>
    <row r="20" spans="1:8" ht="72.75" customHeight="1">
      <c r="A20" s="120"/>
      <c r="B20" s="120"/>
      <c r="C20" s="120"/>
      <c r="D20" s="8"/>
      <c r="E20" s="118"/>
      <c r="F20" s="118"/>
      <c r="H20" s="6"/>
    </row>
    <row r="21" ht="12.75">
      <c r="H21" s="6"/>
    </row>
    <row r="22" spans="2:8" ht="70.5" customHeight="1">
      <c r="B22" s="56"/>
      <c r="E22">
        <v>58032.2</v>
      </c>
      <c r="H22" s="55"/>
    </row>
    <row r="23" spans="2:8" ht="18.75">
      <c r="B23" s="56"/>
      <c r="E23" s="98">
        <f>E16-E22</f>
        <v>-58032.2</v>
      </c>
      <c r="H23" s="6"/>
    </row>
    <row r="24" spans="2:8" ht="97.5" customHeight="1">
      <c r="B24" s="56"/>
      <c r="H24" s="6"/>
    </row>
    <row r="25" spans="2:8" ht="18.75">
      <c r="B25" s="56"/>
      <c r="H25" s="6"/>
    </row>
    <row r="26" spans="2:8" ht="18.75">
      <c r="B26" s="57"/>
      <c r="H26" s="6"/>
    </row>
    <row r="27" spans="2:8" ht="18.75">
      <c r="B27" s="57"/>
      <c r="H27" s="6"/>
    </row>
    <row r="28" spans="2:8" ht="56.25" customHeight="1">
      <c r="B28" s="57"/>
      <c r="H28" s="6"/>
    </row>
    <row r="29" spans="2:8" ht="18.75">
      <c r="B29" s="57"/>
      <c r="H29" s="6"/>
    </row>
    <row r="30" spans="2:8" ht="18.75">
      <c r="B30" s="57"/>
      <c r="H30" s="6"/>
    </row>
    <row r="31" spans="2:8" ht="18.75">
      <c r="B31" s="57"/>
      <c r="H31" s="55"/>
    </row>
    <row r="32" spans="2:8" ht="18.75">
      <c r="B32" s="58"/>
      <c r="H32" s="6"/>
    </row>
    <row r="33" spans="2:8" ht="18.75">
      <c r="B33" s="59"/>
      <c r="H33" s="55"/>
    </row>
    <row r="34" spans="2:8" ht="18.75">
      <c r="B34" s="60"/>
      <c r="H34" s="6"/>
    </row>
    <row r="35" ht="18.75">
      <c r="B35" s="60"/>
    </row>
    <row r="36" ht="18.75">
      <c r="B36" s="60"/>
    </row>
    <row r="37" ht="18.75">
      <c r="B37" s="60"/>
    </row>
    <row r="38" ht="18.75">
      <c r="B38" s="61"/>
    </row>
    <row r="39" ht="18.75">
      <c r="B39" s="60"/>
    </row>
    <row r="40" ht="18.75">
      <c r="B40" s="60"/>
    </row>
    <row r="41" ht="18.75">
      <c r="B41" s="60"/>
    </row>
    <row r="42" ht="18.75">
      <c r="B42" s="60"/>
    </row>
    <row r="43" ht="18.75">
      <c r="B43" s="60"/>
    </row>
    <row r="44" ht="18.75">
      <c r="B44" s="60"/>
    </row>
    <row r="45" ht="18.75">
      <c r="B45" s="60"/>
    </row>
    <row r="46" ht="18.75">
      <c r="B46" s="60"/>
    </row>
    <row r="47" ht="18.75">
      <c r="B47" s="60"/>
    </row>
    <row r="48" ht="18.75">
      <c r="B48" s="60"/>
    </row>
    <row r="49" ht="114.75" customHeight="1">
      <c r="B49" s="61"/>
    </row>
    <row r="50" ht="18.75">
      <c r="B50" s="60"/>
    </row>
    <row r="51" ht="129.75" customHeight="1">
      <c r="B51" s="61"/>
    </row>
    <row r="52" ht="18.75">
      <c r="B52" s="60"/>
    </row>
    <row r="53" ht="18.75">
      <c r="B53" s="59"/>
    </row>
    <row r="54" ht="18.75">
      <c r="B54" s="59"/>
    </row>
    <row r="55" ht="18.75">
      <c r="B55" s="59"/>
    </row>
    <row r="56" ht="18.75">
      <c r="B56" s="59"/>
    </row>
    <row r="57" ht="18.75">
      <c r="B57" s="59"/>
    </row>
    <row r="58" ht="18.75">
      <c r="B58" s="59"/>
    </row>
    <row r="59" ht="18.75">
      <c r="B59" s="59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62"/>
    </row>
    <row r="73" ht="18.75">
      <c r="B73" s="62"/>
    </row>
    <row r="74" ht="18.75">
      <c r="B74" s="62"/>
    </row>
    <row r="75" ht="18">
      <c r="B75" s="63"/>
    </row>
    <row r="76" ht="18">
      <c r="B76" s="63"/>
    </row>
    <row r="77" ht="18">
      <c r="B77" s="63"/>
    </row>
    <row r="78" ht="18">
      <c r="B78" s="63"/>
    </row>
    <row r="79" ht="18">
      <c r="B79" s="63"/>
    </row>
    <row r="80" ht="18">
      <c r="B80" s="63"/>
    </row>
    <row r="81" ht="18">
      <c r="B81" s="63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</sheetData>
  <mergeCells count="12">
    <mergeCell ref="C2:F2"/>
    <mergeCell ref="F10:F11"/>
    <mergeCell ref="A10:A11"/>
    <mergeCell ref="B10:B11"/>
    <mergeCell ref="C10:C11"/>
    <mergeCell ref="C3:F3"/>
    <mergeCell ref="E19:F20"/>
    <mergeCell ref="A19:C20"/>
    <mergeCell ref="D4:F4"/>
    <mergeCell ref="A7:F7"/>
    <mergeCell ref="D10:E10"/>
    <mergeCell ref="A18:F18"/>
  </mergeCells>
  <printOptions/>
  <pageMargins left="0.4330708661417323" right="0.1968503937007874" top="0.4724409448818898" bottom="0.5118110236220472" header="0.2755905511811024" footer="0.5118110236220472"/>
  <pageSetup horizontalDpi="600" verticalDpi="600" orientation="portrait" paperSize="9" scale="66" r:id="rId1"/>
  <rowBreaks count="1" manualBreakCount="1">
    <brk id="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Customer</cp:lastModifiedBy>
  <cp:lastPrinted>2010-11-12T10:10:39Z</cp:lastPrinted>
  <dcterms:created xsi:type="dcterms:W3CDTF">2004-12-24T05:28:18Z</dcterms:created>
  <dcterms:modified xsi:type="dcterms:W3CDTF">2010-11-12T11:12:49Z</dcterms:modified>
  <cp:category/>
  <cp:version/>
  <cp:contentType/>
  <cp:contentStatus/>
</cp:coreProperties>
</file>