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01" yWindow="405" windowWidth="9720" windowHeight="5970" firstSheet="1" activeTab="1"/>
  </bookViews>
  <sheets>
    <sheet name="Додаток1  061207" sheetId="1" r:id="rId1"/>
    <sheet name="2012" sheetId="2" r:id="rId2"/>
  </sheets>
  <definedNames>
    <definedName name="_xlnm.Print_Titles" localSheetId="1">'2012'!$14:$15</definedName>
    <definedName name="_xlnm.Print_Titles" localSheetId="0">'Додаток1  061207'!$10:$11</definedName>
    <definedName name="_xlnm.Print_Area" localSheetId="1">'2012'!$A$1:$F$27</definedName>
    <definedName name="_xlnm.Print_Area" localSheetId="0">'Додаток1  061207'!$A$1:$F$128</definedName>
  </definedNames>
  <calcPr fullCalcOnLoad="1"/>
</workbook>
</file>

<file path=xl/sharedStrings.xml><?xml version="1.0" encoding="utf-8"?>
<sst xmlns="http://schemas.openxmlformats.org/spreadsheetml/2006/main" count="170" uniqueCount="143">
  <si>
    <t>Код</t>
  </si>
  <si>
    <t xml:space="preserve"> Найменування доходів згідно із бюджетною класифікацією </t>
  </si>
  <si>
    <t>Загальний фонд</t>
  </si>
  <si>
    <t>Спеціальний фонд</t>
  </si>
  <si>
    <t>Разом</t>
  </si>
  <si>
    <t>у  т.ч.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</si>
  <si>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</si>
  <si>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</si>
  <si>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з доходів найманих працівників</t>
  </si>
  <si>
    <t>Податок з доходів фізичних осіб - суб`єктів підприємницької діяльності і незалежної професійної діяльності</t>
  </si>
  <si>
    <t>Податок з доходів фізичних осіб на дивіденди та роялті</t>
  </si>
  <si>
    <t>Фіксований податок на доходи фізичних осіб від підприємницької діяльності</t>
  </si>
  <si>
    <t>Податок з доходів фізичних осіб у вигляді виграшів або  призів, отриманих внаслідок проведення конкурсів та інших розіграшів,   виграшів в азартні ігри</t>
  </si>
  <si>
    <t>Податок з доходів фізичних осіб від інших видів діяльності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</si>
  <si>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</si>
  <si>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</si>
  <si>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Податки на власність</t>
  </si>
  <si>
    <t>Податок з власників транспортних засобів та інших самохідних машин і механізмів</t>
  </si>
  <si>
    <t>Податок з власників транспортних засобів та інших самохідних машин і механізмів (юридичних осіб)</t>
  </si>
  <si>
    <t>Податок з власників транспортних засобів та інших самохідних машин і механізмів (з громадян)</t>
  </si>
  <si>
    <t>Збори за спеціальне використання природних ресурсів</t>
  </si>
  <si>
    <t>Платежі за користування надрами</t>
  </si>
  <si>
    <t>Плата за користування надрами місцевого значення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</si>
  <si>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</si>
  <si>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</si>
  <si>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</si>
  <si>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</si>
  <si>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Внутрішні податки на товари та послуги</t>
  </si>
  <si>
    <t>Плата за ліцензії на певні види господарської  діяльності</t>
  </si>
  <si>
    <t>Податок на промисел</t>
  </si>
  <si>
    <t>Плата за видачу ліцензій та сертифікатів</t>
  </si>
  <si>
    <t>Плата за державну реєстрацію суб`єктів підприємницької діяльності</t>
  </si>
  <si>
    <t>Плата за торговий патент на деякі види підприємницької діяльності</t>
  </si>
  <si>
    <t>Плата за придбання торгового патенту на здійснення роздрібної торгівлі, сплачена фізичними особами</t>
  </si>
  <si>
    <t>Плата за придбання торгового патенту на здійснення роздрібної торгівлі, сплачена юридичними особами</t>
  </si>
  <si>
    <t>Плата за придбання торгового патенту на здійснення операцій з торгівлі готівковими валютними цінностями</t>
  </si>
  <si>
    <t>Плата за придбання торгового патенту на здійснення оптової торгівлі, сплачена фізичними особами</t>
  </si>
  <si>
    <t>Плата за придбання торгового патенту на здійснення торговельно-виробничої діяльності (громадське харчування), сплачена фізичними особами</t>
  </si>
  <si>
    <t>Плата за придбання торгового патенту на здійснення оптової торгівлі, сплачена юридичними особами</t>
  </si>
  <si>
    <t>Плата за придбання торгового патенту на здійснення торговельно-виробничої діяльності (громадське харчування), сплачена юридичними особами</t>
  </si>
  <si>
    <t>Плата за придбання пільгового торгового патенту на здійснення торговельної діяльності</t>
  </si>
  <si>
    <t>Плата за придбання короткотермінового торгового патенту на здійснення торговельної діяльності</t>
  </si>
  <si>
    <t>Плата за придбання торгового патенту на здійснення діяльності з надання побутових послуг, сплачена фізичними особами</t>
  </si>
  <si>
    <t>Плата за придбання торгового патенту на здійснення діяльності з надання побутових послуг, сплачена юридичними особами</t>
  </si>
  <si>
    <t>Плата за придбання торгового патенту на здійснення операцій з надання послуг у сфері грального бізнесу, сплачена юридичними особами</t>
  </si>
  <si>
    <t>Плата за придбання торгового патенту на здійснення операцій з надання послуг у сфері грального бізнесу, сплачена фізичними особами</t>
  </si>
  <si>
    <t>Інші податки</t>
  </si>
  <si>
    <t>Місцеві податки і збори</t>
  </si>
  <si>
    <t>Податок з реклами</t>
  </si>
  <si>
    <t>Комунальний податок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</si>
  <si>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</si>
  <si>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</si>
  <si>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</si>
  <si>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</si>
  <si>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об`єктів торгівлі та сфери послуг</t>
  </si>
  <si>
    <t>Збір із власників собак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</si>
  <si>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</si>
  <si>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</si>
  <si>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суб`єктів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</si>
  <si>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</si>
  <si>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</si>
  <si>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</si>
  <si>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</si>
  <si>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</si>
  <si>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збори та платежі, доходи від некомерційного та побічного продажу</t>
  </si>
  <si>
    <t>Плата за утримання дітей у школах-інтернатах</t>
  </si>
  <si>
    <t>Плата за оренду цілісних майнових комплексів та іншого державного майна</t>
  </si>
  <si>
    <t>Плата за оренду майнових комплексів та іншого майна, що у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</si>
  <si>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</si>
  <si>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</si>
  <si>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</si>
  <si>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Адміністративні штрафи та інші санкції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</si>
  <si>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</si>
  <si>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</si>
  <si>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Доходи від операцій з капіталом</t>
  </si>
  <si>
    <t>Надходження від продажу основного капіталу</t>
  </si>
  <si>
    <t xml:space="preserve">Надходження від відчуження майна, яке належить  Автономній Республіці Крим, та майна, що знаходиться у комунальній власності </t>
  </si>
  <si>
    <t>Надходження від продажу землі і нематеріальних активів</t>
  </si>
  <si>
    <t>Надходження від продажу землі</t>
  </si>
  <si>
    <t>Цільові фонди</t>
  </si>
  <si>
    <t>Збір за забруднення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</si>
  <si>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</si>
  <si>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 фізичними особами</t>
  </si>
  <si>
    <t>Цільові фонди, утворені органами місцевого самоврядування та місцевими радами</t>
  </si>
  <si>
    <t>Всього (без урахування трансфертів)</t>
  </si>
  <si>
    <t>Офіційні трансферти</t>
  </si>
  <si>
    <t>Від органів державного управління</t>
  </si>
  <si>
    <t>Дотації</t>
  </si>
  <si>
    <t>Дотації вирівнювання, що одержуються з державного бюджету</t>
  </si>
  <si>
    <t>Субвенції</t>
  </si>
  <si>
    <t>Всього</t>
  </si>
  <si>
    <t>Власні надходження бюджетних установ</t>
  </si>
  <si>
    <t>Плата за послуги, що надаються бюджетними установами</t>
  </si>
  <si>
    <t>Плата за послуги, що надаються бюджетними установами згідно з функціональними повноваженнями</t>
  </si>
  <si>
    <t>Кошти, що отримуються бюджетними установами від господарської та/або виробничої діяльності</t>
  </si>
  <si>
    <t>Плата за оренду майна бюджетних установ</t>
  </si>
  <si>
    <t>Інші джерела власних надходжень бюджетних установ</t>
  </si>
  <si>
    <t>Благодійні внески, гранти та дарунки отримані бюджетними установами</t>
  </si>
  <si>
    <t>Надходження, що отримуються бюджетними установами на виконання окремих доручень та інвестиційних проектів</t>
  </si>
  <si>
    <t>Додаток 1</t>
  </si>
  <si>
    <t>(тис.грн.)</t>
  </si>
  <si>
    <t>до рішення Кіровоградської міської ради</t>
  </si>
  <si>
    <t>в тому числі без трансфертів районним в місті та селищному бюджетам</t>
  </si>
  <si>
    <t>Податок з доходів фізичних осіб - військовослужбовців та осіб рядового і навчального складу органів внутрішніх справ, органів і установ виконання покарань, податкової міліції</t>
  </si>
  <si>
    <t>Кошти, що отримуються бюджетними установами від реалізації майна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</si>
  <si>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  та рідких нечистот  </t>
  </si>
  <si>
    <t xml:space="preserve">Субвенція з державного бюджету місцевим бюджетам на надання пільг з послуг зв'язку та інших передбачених законодавством  пільг (крім пільг на одержання ліків, зубопротезування, оплату електроенергії, природного і скрапленого газу на побутові   потреби, твердого та рідкого пічного побутового палива, послуг  тепло-, водопостачання і водовідведення, квартирної плати,  вивезення побутового сміття та рідких нечистот) та компенсацію  за пільговий проїзд окремих категорій громадян 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</si>
  <si>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  </t>
  </si>
  <si>
    <t xml:space="preserve">Субвенція з державного бюджету місцевим бюджетам на  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 науково-педагогічним та іншим категоріям працівників навчальних закладів"   </t>
  </si>
  <si>
    <t xml:space="preserve">Субвенція з державного бюджету місцевим бюджетам на  фінансування ремонту приміщень управлінь праці та соціального захисту виконавчих органів міських, міст обласного значення, районних у містах рад для здійснення заходів з виконання спеціального  із Світовим банком проекту "Вдосконалення системи соціальної допомоги"     </t>
  </si>
  <si>
    <t xml:space="preserve">Субвенція з державного бюджету місцевим бюджетам на придбання  вагонів для комунального електротранспорту (тролейбусів і трамваїв) </t>
  </si>
  <si>
    <t>Додаткова дотація з державного бюджету на вирівнювання фінансової забезпеченості місцевим бюджетам,</t>
  </si>
  <si>
    <t>Доходи  міського бюджету на 2008 рік</t>
  </si>
  <si>
    <t xml:space="preserve">від ______________  2007 року  № </t>
  </si>
  <si>
    <t>Податок з доходів фізичних осіб від продажу рухомого та  надання рухомого майна в оренду (суборенду)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</si>
  <si>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 </t>
  </si>
  <si>
    <t xml:space="preserve">Субвенція з державного бюджету місцевим бюджетам на  виплату державної соціальної допомоги на дітей-сиріт та дітей, позбавлених батьківського піклування, грошового забезпечення батькам - 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</si>
  <si>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Податок з доходів фізичних осіб від продажу нерухомого майна та надання нерухомості в оренду (суборенду), житловий найм (піднайм)</t>
  </si>
  <si>
    <t>Грошові  стягнення за шкоду заподіяну порушенням законодавства про охорону навколишнього середовища в наслідок господарської та іншої діяльності</t>
  </si>
  <si>
    <t xml:space="preserve">Плата за придбання торгових патентів пунктами продажу нафтопродуктів (автозаправними станціями, заправними пунктами) </t>
  </si>
  <si>
    <r>
      <t xml:space="preserve">Податок з доходів фізичних осіб </t>
    </r>
    <r>
      <rPr>
        <sz val="14"/>
        <rFont val="Times New Roman Cyr"/>
        <family val="1"/>
      </rPr>
      <t>(норматив відрахувань від контингенту міста -70,81%, від контингенту  с. Нового - 50%)</t>
    </r>
  </si>
  <si>
    <r>
      <t xml:space="preserve">Плата за землю </t>
    </r>
    <r>
      <rPr>
        <sz val="14"/>
        <rFont val="Times New Roman Cyr"/>
        <family val="1"/>
      </rPr>
      <t>(норматив відрахувань від контингенту міста - 63,28%, від контингенту  с. Нового - 15%)</t>
    </r>
  </si>
  <si>
    <t>Субвенція з державного бюджету місцевим бюджетам на реалізацію державної цільової соціальної програми "Школа майбутнього"</t>
  </si>
  <si>
    <t>Кошти, одержані із загального фонду бюджету до бюджету розвитку(спеціального фонду)</t>
  </si>
  <si>
    <t xml:space="preserve">в тому числі доходи міського бюджету </t>
  </si>
  <si>
    <t>(грн.)</t>
  </si>
  <si>
    <t>Всього доходів</t>
  </si>
  <si>
    <t>І.Василенко</t>
  </si>
  <si>
    <t xml:space="preserve">                      до рішення Кіровоградської міської ради</t>
  </si>
  <si>
    <t>+ збільшено</t>
  </si>
  <si>
    <t>- зменшено</t>
  </si>
  <si>
    <t xml:space="preserve">                      Додаток 1</t>
  </si>
  <si>
    <t>Зміни до доходів  міського бюджету на 2013 рік,</t>
  </si>
  <si>
    <t xml:space="preserve">визначених у додатку 1 до рішення </t>
  </si>
  <si>
    <t>Кіровоградської міської ради від 21 грудня 2012 року № 2181</t>
  </si>
  <si>
    <t>діяльності виконавчих органів ради</t>
  </si>
  <si>
    <t>Заступник міського голови з питань</t>
  </si>
  <si>
    <t>Дадаткова дотація з державного бюджету на вирівнювання фінансової забезпеченості місцевих бюджетів</t>
  </si>
  <si>
    <t>Субвенція  на проведення видатків місцевих бюджетів, що враховуються при визначенні обсягу міжбуджетних трансфертів (з обласного бюджету на утримання станцій (відділень) швидкої медичної допомоги)</t>
  </si>
  <si>
    <t>+6 516 000,00</t>
  </si>
  <si>
    <t>+233 400,00</t>
  </si>
  <si>
    <t>+6 749 400,00</t>
  </si>
  <si>
    <t xml:space="preserve">                     28 березня  2013  року  № 2317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</si>
</sst>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00000"/>
    <numFmt numFmtId="182" formatCode="#,##0\ &quot;к.&quot;;\-#,##0\ &quot;к.&quot;"/>
    <numFmt numFmtId="183" formatCode="#,##0\ &quot;к.&quot;;[Red]\-#,##0\ &quot;к.&quot;"/>
    <numFmt numFmtId="184" formatCode="#,##0.00\ &quot;к.&quot;;\-#,##0.00\ &quot;к.&quot;"/>
    <numFmt numFmtId="185" formatCode="#,##0.00\ &quot;к.&quot;;[Red]\-#,##0.00\ &quot;к.&quot;"/>
    <numFmt numFmtId="186" formatCode="_-* #,##0\ &quot;к.&quot;_-;\-* #,##0\ &quot;к.&quot;_-;_-* &quot;-&quot;\ &quot;к.&quot;_-;_-@_-"/>
    <numFmt numFmtId="187" formatCode="_-* #,##0\ _к_._-;\-* #,##0\ _к_._-;_-* &quot;-&quot;\ _к_._-;_-@_-"/>
    <numFmt numFmtId="188" formatCode="_-* #,##0.00\ &quot;к.&quot;_-;\-* #,##0.00\ &quot;к.&quot;_-;_-* &quot;-&quot;??\ &quot;к.&quot;_-;_-@_-"/>
    <numFmt numFmtId="189" formatCode="_-* #,##0.00\ _к_._-;\-* #,##0.00\ _к_._-;_-* &quot;-&quot;??\ _к_._-;_-@_-"/>
    <numFmt numFmtId="190" formatCode="#,##0.0"/>
    <numFmt numFmtId="191" formatCode="0.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"/>
    <numFmt numFmtId="197" formatCode="0.00000"/>
    <numFmt numFmtId="198" formatCode="0.000000"/>
  </numFmts>
  <fonts count="36">
    <font>
      <sz val="10"/>
      <name val="Arial Cyr"/>
      <family val="0"/>
    </font>
    <font>
      <sz val="10"/>
      <name val="Times New Roman CYR"/>
      <family val="0"/>
    </font>
    <font>
      <sz val="14"/>
      <name val="Times New Roman Cyr"/>
      <family val="1"/>
    </font>
    <font>
      <sz val="14"/>
      <name val="Arial Cyr"/>
      <family val="0"/>
    </font>
    <font>
      <b/>
      <sz val="16"/>
      <name val="Times New Roman Cyr"/>
      <family val="1"/>
    </font>
    <font>
      <b/>
      <sz val="10"/>
      <name val="Arial Cyr"/>
      <family val="2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4"/>
      <name val="Times New Roman CYR"/>
      <family val="0"/>
    </font>
    <font>
      <sz val="14"/>
      <name val="Times New Roman CYR"/>
      <family val="0"/>
    </font>
    <font>
      <b/>
      <sz val="14"/>
      <name val="Arial Cyr"/>
      <family val="0"/>
    </font>
    <font>
      <sz val="16"/>
      <name val="Times New Roman Cyr"/>
      <family val="1"/>
    </font>
    <font>
      <b/>
      <sz val="20"/>
      <name val="Times New Roman Cyr"/>
      <family val="1"/>
    </font>
    <font>
      <sz val="14"/>
      <color indexed="8"/>
      <name val="Times New Roman Cyr"/>
      <family val="1"/>
    </font>
    <font>
      <sz val="14"/>
      <name val="Times New Roman"/>
      <family val="1"/>
    </font>
    <font>
      <sz val="14"/>
      <color indexed="9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3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4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9" fillId="0" borderId="10" xfId="53" applyFont="1" applyBorder="1" applyAlignment="1">
      <alignment horizontal="center" vertical="center" wrapText="1"/>
      <protection/>
    </xf>
    <xf numFmtId="0" fontId="10" fillId="0" borderId="10" xfId="53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wrapText="1"/>
    </xf>
    <xf numFmtId="0" fontId="8" fillId="0" borderId="11" xfId="53" applyFont="1" applyBorder="1" applyAlignment="1">
      <alignment horizontal="center" vertical="center" wrapText="1"/>
      <protection/>
    </xf>
    <xf numFmtId="0" fontId="7" fillId="24" borderId="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/>
    </xf>
    <xf numFmtId="191" fontId="8" fillId="0" borderId="12" xfId="0" applyNumberFormat="1" applyFont="1" applyBorder="1" applyAlignment="1">
      <alignment horizontal="center" vertical="center" wrapText="1"/>
    </xf>
    <xf numFmtId="191" fontId="8" fillId="0" borderId="14" xfId="0" applyNumberFormat="1" applyFont="1" applyBorder="1" applyAlignment="1">
      <alignment horizontal="center" vertical="center" wrapText="1"/>
    </xf>
    <xf numFmtId="191" fontId="2" fillId="0" borderId="12" xfId="0" applyNumberFormat="1" applyFont="1" applyBorder="1" applyAlignment="1">
      <alignment horizontal="center" vertical="center" wrapText="1"/>
    </xf>
    <xf numFmtId="191" fontId="2" fillId="0" borderId="14" xfId="0" applyNumberFormat="1" applyFont="1" applyBorder="1" applyAlignment="1">
      <alignment horizontal="center" vertical="center" wrapText="1"/>
    </xf>
    <xf numFmtId="191" fontId="9" fillId="0" borderId="12" xfId="53" applyNumberFormat="1" applyFont="1" applyBorder="1" applyAlignment="1">
      <alignment horizontal="center" vertical="center" wrapText="1"/>
      <protection/>
    </xf>
    <xf numFmtId="191" fontId="10" fillId="0" borderId="12" xfId="53" applyNumberFormat="1" applyFont="1" applyBorder="1" applyAlignment="1">
      <alignment horizontal="center" vertical="center" wrapText="1"/>
      <protection/>
    </xf>
    <xf numFmtId="191" fontId="2" fillId="0" borderId="15" xfId="0" applyNumberFormat="1" applyFont="1" applyBorder="1" applyAlignment="1">
      <alignment horizontal="center" vertical="center" wrapText="1"/>
    </xf>
    <xf numFmtId="191" fontId="8" fillId="0" borderId="15" xfId="0" applyNumberFormat="1" applyFont="1" applyBorder="1" applyAlignment="1">
      <alignment horizontal="center" vertical="center" wrapText="1"/>
    </xf>
    <xf numFmtId="191" fontId="8" fillId="0" borderId="16" xfId="0" applyNumberFormat="1" applyFont="1" applyBorder="1" applyAlignment="1">
      <alignment horizontal="center" vertical="center" wrapText="1"/>
    </xf>
    <xf numFmtId="191" fontId="8" fillId="0" borderId="17" xfId="0" applyNumberFormat="1" applyFont="1" applyBorder="1" applyAlignment="1">
      <alignment horizontal="center" vertical="center" wrapText="1"/>
    </xf>
    <xf numFmtId="191" fontId="8" fillId="0" borderId="18" xfId="0" applyNumberFormat="1" applyFont="1" applyBorder="1" applyAlignment="1">
      <alignment horizontal="center" vertical="center" wrapText="1"/>
    </xf>
    <xf numFmtId="191" fontId="2" fillId="0" borderId="16" xfId="0" applyNumberFormat="1" applyFont="1" applyBorder="1" applyAlignment="1">
      <alignment horizontal="center" vertical="center" wrapText="1"/>
    </xf>
    <xf numFmtId="191" fontId="2" fillId="0" borderId="17" xfId="0" applyNumberFormat="1" applyFont="1" applyBorder="1" applyAlignment="1">
      <alignment horizontal="center" vertical="center"/>
    </xf>
    <xf numFmtId="191" fontId="7" fillId="0" borderId="17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191" fontId="8" fillId="25" borderId="17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9" fillId="0" borderId="12" xfId="53" applyFont="1" applyBorder="1" applyAlignment="1">
      <alignment horizontal="left" vertical="center" wrapText="1"/>
      <protection/>
    </xf>
    <xf numFmtId="0" fontId="10" fillId="0" borderId="12" xfId="53" applyFont="1" applyBorder="1" applyAlignment="1">
      <alignment horizontal="left" vertical="center" wrapText="1"/>
      <protection/>
    </xf>
    <xf numFmtId="0" fontId="8" fillId="0" borderId="15" xfId="53" applyFont="1" applyBorder="1" applyAlignment="1">
      <alignment horizontal="left" vertical="center" wrapText="1"/>
      <protection/>
    </xf>
    <xf numFmtId="0" fontId="8" fillId="25" borderId="17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91" fontId="2" fillId="0" borderId="12" xfId="0" applyNumberFormat="1" applyFont="1" applyFill="1" applyBorder="1" applyAlignment="1">
      <alignment horizontal="center" vertical="center" wrapText="1"/>
    </xf>
    <xf numFmtId="191" fontId="8" fillId="0" borderId="12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191" fontId="2" fillId="0" borderId="20" xfId="0" applyNumberFormat="1" applyFont="1" applyBorder="1" applyAlignment="1">
      <alignment horizontal="center" vertical="center" wrapText="1"/>
    </xf>
    <xf numFmtId="191" fontId="2" fillId="0" borderId="21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5" fillId="0" borderId="0" xfId="0" applyFont="1" applyBorder="1" applyAlignment="1">
      <alignment vertical="center" wrapText="1"/>
    </xf>
    <xf numFmtId="0" fontId="15" fillId="0" borderId="0" xfId="0" applyNumberFormat="1" applyFont="1" applyBorder="1" applyAlignment="1">
      <alignment vertical="center" wrapText="1"/>
    </xf>
    <xf numFmtId="0" fontId="15" fillId="24" borderId="0" xfId="0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15" fillId="0" borderId="0" xfId="0" applyNumberFormat="1" applyFont="1" applyAlignment="1">
      <alignment vertical="center" wrapText="1"/>
    </xf>
    <xf numFmtId="0" fontId="15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191" fontId="2" fillId="0" borderId="23" xfId="0" applyNumberFormat="1" applyFont="1" applyBorder="1" applyAlignment="1">
      <alignment horizontal="center" vertical="center" wrapText="1"/>
    </xf>
    <xf numFmtId="191" fontId="2" fillId="0" borderId="2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10" fillId="0" borderId="12" xfId="53" applyFont="1" applyBorder="1" applyAlignment="1">
      <alignment horizontal="justify" vertical="center" wrapText="1"/>
      <protection/>
    </xf>
    <xf numFmtId="0" fontId="2" fillId="0" borderId="23" xfId="0" applyFont="1" applyBorder="1" applyAlignment="1">
      <alignment horizontal="justify" vertical="center" wrapText="1"/>
    </xf>
    <xf numFmtId="0" fontId="14" fillId="0" borderId="12" xfId="52" applyFont="1" applyFill="1" applyBorder="1" applyAlignment="1">
      <alignment horizontal="justify" vertical="center" wrapText="1"/>
      <protection/>
    </xf>
    <xf numFmtId="0" fontId="14" fillId="0" borderId="15" xfId="52" applyFont="1" applyFill="1" applyBorder="1" applyAlignment="1">
      <alignment horizontal="justify" vertical="center" wrapText="1"/>
      <protection/>
    </xf>
    <xf numFmtId="191" fontId="9" fillId="0" borderId="17" xfId="0" applyNumberFormat="1" applyFont="1" applyBorder="1" applyAlignment="1">
      <alignment horizontal="center" vertical="center" wrapText="1"/>
    </xf>
    <xf numFmtId="191" fontId="16" fillId="0" borderId="12" xfId="0" applyNumberFormat="1" applyFont="1" applyBorder="1" applyAlignment="1">
      <alignment horizontal="center" vertical="center" wrapText="1"/>
    </xf>
    <xf numFmtId="0" fontId="8" fillId="0" borderId="10" xfId="53" applyFont="1" applyBorder="1" applyAlignment="1">
      <alignment horizontal="center" vertical="center" wrapText="1"/>
      <protection/>
    </xf>
    <xf numFmtId="0" fontId="8" fillId="0" borderId="12" xfId="53" applyFont="1" applyBorder="1" applyAlignment="1">
      <alignment horizontal="left" vertical="center" wrapText="1"/>
      <protection/>
    </xf>
    <xf numFmtId="0" fontId="2" fillId="0" borderId="25" xfId="0" applyFont="1" applyBorder="1" applyAlignment="1">
      <alignment horizontal="center" vertical="center" wrapText="1"/>
    </xf>
    <xf numFmtId="191" fontId="2" fillId="0" borderId="26" xfId="0" applyNumberFormat="1" applyFont="1" applyBorder="1" applyAlignment="1">
      <alignment horizontal="center" vertical="center" wrapText="1"/>
    </xf>
    <xf numFmtId="0" fontId="15" fillId="25" borderId="12" xfId="0" applyFont="1" applyFill="1" applyBorder="1" applyAlignment="1">
      <alignment horizontal="justify" vertical="center" wrapText="1"/>
    </xf>
    <xf numFmtId="0" fontId="15" fillId="25" borderId="26" xfId="0" applyFont="1" applyFill="1" applyBorder="1" applyAlignment="1">
      <alignment horizontal="justify" vertical="center" wrapText="1"/>
    </xf>
    <xf numFmtId="191" fontId="7" fillId="24" borderId="0" xfId="0" applyNumberFormat="1" applyFont="1" applyFill="1" applyBorder="1" applyAlignment="1">
      <alignment wrapText="1"/>
    </xf>
    <xf numFmtId="191" fontId="0" fillId="0" borderId="0" xfId="0" applyNumberFormat="1" applyAlignment="1">
      <alignment/>
    </xf>
    <xf numFmtId="191" fontId="7" fillId="0" borderId="0" xfId="0" applyNumberFormat="1" applyFont="1" applyAlignment="1">
      <alignment/>
    </xf>
    <xf numFmtId="191" fontId="4" fillId="0" borderId="0" xfId="0" applyNumberFormat="1" applyFont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7" fillId="24" borderId="0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191" fontId="4" fillId="0" borderId="0" xfId="0" applyNumberFormat="1" applyFont="1" applyAlignment="1">
      <alignment vertical="center"/>
    </xf>
    <xf numFmtId="2" fontId="7" fillId="0" borderId="0" xfId="0" applyNumberFormat="1" applyFont="1" applyAlignment="1">
      <alignment wrapText="1"/>
    </xf>
    <xf numFmtId="2" fontId="7" fillId="0" borderId="0" xfId="0" applyNumberFormat="1" applyFont="1" applyAlignment="1">
      <alignment/>
    </xf>
    <xf numFmtId="49" fontId="35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0" fontId="7" fillId="0" borderId="28" xfId="0" applyFont="1" applyFill="1" applyBorder="1" applyAlignment="1">
      <alignment horizontal="center"/>
    </xf>
    <xf numFmtId="2" fontId="7" fillId="0" borderId="0" xfId="0" applyNumberFormat="1" applyFont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15" fillId="0" borderId="12" xfId="0" applyNumberFormat="1" applyFont="1" applyFill="1" applyBorder="1" applyAlignment="1">
      <alignment horizontal="justify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Border="1" applyAlignment="1">
      <alignment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2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91" fontId="4" fillId="0" borderId="0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Обычный_Додатки (200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1"/>
  <sheetViews>
    <sheetView showZeros="0" view="pageBreakPreview" zoomScale="65" zoomScaleSheetLayoutView="65" zoomScalePageLayoutView="0" workbookViewId="0" topLeftCell="A28">
      <selection activeCell="B123" sqref="B123"/>
    </sheetView>
  </sheetViews>
  <sheetFormatPr defaultColWidth="9.00390625" defaultRowHeight="12.75"/>
  <cols>
    <col min="1" max="1" width="12.75390625" style="0" customWidth="1"/>
    <col min="2" max="2" width="72.625" style="0" customWidth="1"/>
    <col min="3" max="3" width="14.875" style="0" customWidth="1"/>
    <col min="4" max="5" width="12.625" style="0" customWidth="1"/>
    <col min="6" max="6" width="14.375" style="0" customWidth="1"/>
    <col min="7" max="7" width="9.75390625" style="0" customWidth="1"/>
    <col min="8" max="8" width="53.375" style="0" customWidth="1"/>
    <col min="9" max="9" width="11.875" style="0" bestFit="1" customWidth="1"/>
    <col min="10" max="10" width="11.625" style="0" bestFit="1" customWidth="1"/>
  </cols>
  <sheetData>
    <row r="1" spans="4:6" ht="18.75">
      <c r="D1" s="16" t="s">
        <v>99</v>
      </c>
      <c r="E1" s="16"/>
      <c r="F1" s="16"/>
    </row>
    <row r="2" spans="3:6" ht="18.75">
      <c r="C2" s="129" t="s">
        <v>101</v>
      </c>
      <c r="D2" s="129"/>
      <c r="E2" s="129"/>
      <c r="F2" s="129"/>
    </row>
    <row r="3" spans="3:6" ht="18.75">
      <c r="C3" s="129" t="s">
        <v>113</v>
      </c>
      <c r="D3" s="129"/>
      <c r="E3" s="129"/>
      <c r="F3" s="129"/>
    </row>
    <row r="4" spans="4:6" ht="18.75">
      <c r="D4" s="125"/>
      <c r="E4" s="125"/>
      <c r="F4" s="125"/>
    </row>
    <row r="5" spans="4:6" ht="18">
      <c r="D5" s="1"/>
      <c r="E5" s="1"/>
      <c r="F5" s="1"/>
    </row>
    <row r="6" spans="4:6" ht="12.75">
      <c r="D6" s="2"/>
      <c r="E6" s="2"/>
      <c r="F6" s="2"/>
    </row>
    <row r="7" spans="1:6" ht="25.5">
      <c r="A7" s="126" t="s">
        <v>112</v>
      </c>
      <c r="B7" s="126"/>
      <c r="C7" s="126"/>
      <c r="D7" s="126"/>
      <c r="E7" s="126"/>
      <c r="F7" s="126"/>
    </row>
    <row r="8" spans="4:6" ht="12.75">
      <c r="D8" s="2"/>
      <c r="E8" s="2"/>
      <c r="F8" s="2"/>
    </row>
    <row r="9" spans="1:14" ht="13.5" thickBot="1">
      <c r="A9" s="3"/>
      <c r="B9" s="3"/>
      <c r="C9" s="3"/>
      <c r="D9" s="4"/>
      <c r="E9" s="4"/>
      <c r="F9" s="4" t="s">
        <v>100</v>
      </c>
      <c r="G9" s="3"/>
      <c r="H9" s="3"/>
      <c r="I9" s="3"/>
      <c r="J9" s="3"/>
      <c r="K9" s="5"/>
      <c r="L9" s="5"/>
      <c r="M9" s="5"/>
      <c r="N9" s="5"/>
    </row>
    <row r="10" spans="1:10" ht="15.75" customHeight="1">
      <c r="A10" s="132" t="s">
        <v>0</v>
      </c>
      <c r="B10" s="127" t="s">
        <v>1</v>
      </c>
      <c r="C10" s="127" t="s">
        <v>2</v>
      </c>
      <c r="D10" s="127" t="s">
        <v>3</v>
      </c>
      <c r="E10" s="127"/>
      <c r="F10" s="130" t="s">
        <v>4</v>
      </c>
      <c r="G10" s="6"/>
      <c r="H10" s="6"/>
      <c r="I10" s="6"/>
      <c r="J10" s="6"/>
    </row>
    <row r="11" spans="1:13" ht="55.5" customHeight="1">
      <c r="A11" s="133"/>
      <c r="B11" s="134"/>
      <c r="C11" s="134"/>
      <c r="D11" s="17" t="s">
        <v>4</v>
      </c>
      <c r="E11" s="17" t="s">
        <v>5</v>
      </c>
      <c r="F11" s="131"/>
      <c r="G11" s="7"/>
      <c r="H11" s="7"/>
      <c r="I11" s="7"/>
      <c r="J11" s="7"/>
      <c r="K11" s="8"/>
      <c r="L11" s="8"/>
      <c r="M11" s="8"/>
    </row>
    <row r="12" spans="1:13" ht="21" customHeight="1">
      <c r="A12" s="33">
        <v>10000000</v>
      </c>
      <c r="B12" s="40" t="s">
        <v>6</v>
      </c>
      <c r="C12" s="19">
        <f>C13+C30+C38+C58</f>
        <v>223744.80000000002</v>
      </c>
      <c r="D12" s="19">
        <f>D13+D30+D38+D58+D26</f>
        <v>5713</v>
      </c>
      <c r="E12" s="19"/>
      <c r="F12" s="20">
        <f aca="true" t="shared" si="0" ref="F12:F17">C12+D12</f>
        <v>229457.80000000002</v>
      </c>
      <c r="G12" s="9"/>
      <c r="H12" s="9"/>
      <c r="I12" s="9"/>
      <c r="J12" s="9"/>
      <c r="K12" s="8"/>
      <c r="L12" s="8"/>
      <c r="M12" s="8"/>
    </row>
    <row r="13" spans="1:13" ht="36" customHeight="1">
      <c r="A13" s="33">
        <v>11000000</v>
      </c>
      <c r="B13" s="40" t="s">
        <v>7</v>
      </c>
      <c r="C13" s="19">
        <f>C14+C24</f>
        <v>188142.5</v>
      </c>
      <c r="D13" s="19"/>
      <c r="E13" s="19"/>
      <c r="F13" s="20">
        <f t="shared" si="0"/>
        <v>188142.5</v>
      </c>
      <c r="G13" s="9"/>
      <c r="H13" s="9"/>
      <c r="I13" s="9"/>
      <c r="J13" s="9"/>
      <c r="K13" s="8"/>
      <c r="L13" s="8"/>
      <c r="M13" s="8"/>
    </row>
    <row r="14" spans="1:13" ht="33.75" customHeight="1">
      <c r="A14" s="33">
        <v>11010000</v>
      </c>
      <c r="B14" s="40" t="s">
        <v>120</v>
      </c>
      <c r="C14" s="47">
        <f>C15+C16+C17+C18+C19+C21+C20+C22+C23</f>
        <v>188062.5</v>
      </c>
      <c r="D14" s="47"/>
      <c r="E14" s="19"/>
      <c r="F14" s="20">
        <f t="shared" si="0"/>
        <v>188062.5</v>
      </c>
      <c r="G14" s="9"/>
      <c r="H14" s="9"/>
      <c r="I14" s="9"/>
      <c r="J14" s="9"/>
      <c r="K14" s="8"/>
      <c r="L14" s="8"/>
      <c r="M14" s="8"/>
    </row>
    <row r="15" spans="1:13" ht="23.25" customHeight="1">
      <c r="A15" s="15">
        <v>11010100</v>
      </c>
      <c r="B15" s="38" t="s">
        <v>8</v>
      </c>
      <c r="C15" s="21">
        <f>172033.625-0.1</f>
        <v>172033.525</v>
      </c>
      <c r="D15" s="21"/>
      <c r="E15" s="21"/>
      <c r="F15" s="22">
        <f t="shared" si="0"/>
        <v>172033.525</v>
      </c>
      <c r="G15" s="9"/>
      <c r="H15" s="9"/>
      <c r="I15" s="9"/>
      <c r="J15" s="9"/>
      <c r="K15" s="8"/>
      <c r="L15" s="8"/>
      <c r="M15" s="8"/>
    </row>
    <row r="16" spans="1:13" ht="33.75" customHeight="1">
      <c r="A16" s="15">
        <v>11010200</v>
      </c>
      <c r="B16" s="38" t="s">
        <v>9</v>
      </c>
      <c r="C16" s="21">
        <v>900</v>
      </c>
      <c r="D16" s="21"/>
      <c r="E16" s="21"/>
      <c r="F16" s="22">
        <f t="shared" si="0"/>
        <v>900</v>
      </c>
      <c r="G16" s="9"/>
      <c r="H16" s="9"/>
      <c r="I16" s="9"/>
      <c r="J16" s="9"/>
      <c r="K16" s="8"/>
      <c r="L16" s="8"/>
      <c r="M16" s="8"/>
    </row>
    <row r="17" spans="1:13" ht="19.5" customHeight="1">
      <c r="A17" s="15">
        <v>11010300</v>
      </c>
      <c r="B17" s="38" t="s">
        <v>10</v>
      </c>
      <c r="C17" s="21">
        <v>1300</v>
      </c>
      <c r="D17" s="21"/>
      <c r="E17" s="21"/>
      <c r="F17" s="22">
        <f t="shared" si="0"/>
        <v>1300</v>
      </c>
      <c r="G17" s="9"/>
      <c r="H17" s="9"/>
      <c r="I17" s="9"/>
      <c r="J17" s="9"/>
      <c r="K17" s="8"/>
      <c r="L17" s="8"/>
      <c r="M17" s="8"/>
    </row>
    <row r="18" spans="1:13" ht="32.25" customHeight="1">
      <c r="A18" s="15">
        <v>11010400</v>
      </c>
      <c r="B18" s="38" t="s">
        <v>11</v>
      </c>
      <c r="C18" s="21">
        <v>1050</v>
      </c>
      <c r="D18" s="21"/>
      <c r="E18" s="21"/>
      <c r="F18" s="22">
        <f aca="true" t="shared" si="1" ref="F18:F40">C18+D18</f>
        <v>1050</v>
      </c>
      <c r="G18" s="9"/>
      <c r="H18" s="9"/>
      <c r="I18" s="9"/>
      <c r="J18" s="9"/>
      <c r="K18" s="8"/>
      <c r="L18" s="8"/>
      <c r="M18" s="8"/>
    </row>
    <row r="19" spans="1:13" ht="51" customHeight="1">
      <c r="A19" s="15">
        <v>11010600</v>
      </c>
      <c r="B19" s="38" t="s">
        <v>12</v>
      </c>
      <c r="C19" s="21">
        <v>40</v>
      </c>
      <c r="D19" s="21"/>
      <c r="E19" s="21"/>
      <c r="F19" s="22">
        <f t="shared" si="1"/>
        <v>40</v>
      </c>
      <c r="G19" s="9"/>
      <c r="H19" s="9"/>
      <c r="I19" s="9"/>
      <c r="J19" s="9"/>
      <c r="K19" s="8"/>
      <c r="L19" s="8"/>
      <c r="M19" s="8"/>
    </row>
    <row r="20" spans="1:13" ht="53.25" customHeight="1">
      <c r="A20" s="15">
        <v>11010800</v>
      </c>
      <c r="B20" s="38" t="s">
        <v>103</v>
      </c>
      <c r="C20" s="21">
        <v>11637.1</v>
      </c>
      <c r="D20" s="21"/>
      <c r="E20" s="21"/>
      <c r="F20" s="22">
        <f t="shared" si="1"/>
        <v>11637.1</v>
      </c>
      <c r="G20" s="9"/>
      <c r="H20" s="9"/>
      <c r="I20" s="9"/>
      <c r="J20" s="9"/>
      <c r="K20" s="8"/>
      <c r="L20" s="8"/>
      <c r="M20" s="8"/>
    </row>
    <row r="21" spans="1:13" ht="23.25" customHeight="1">
      <c r="A21" s="15">
        <v>11011100</v>
      </c>
      <c r="B21" s="38" t="s">
        <v>13</v>
      </c>
      <c r="C21" s="21">
        <v>1100</v>
      </c>
      <c r="D21" s="21"/>
      <c r="E21" s="21"/>
      <c r="F21" s="22">
        <f t="shared" si="1"/>
        <v>1100</v>
      </c>
      <c r="G21" s="9"/>
      <c r="H21" s="9"/>
      <c r="I21" s="9"/>
      <c r="J21" s="9"/>
      <c r="K21" s="8"/>
      <c r="L21" s="8"/>
      <c r="M21" s="8"/>
    </row>
    <row r="22" spans="1:13" ht="52.5" customHeight="1">
      <c r="A22" s="15">
        <v>11011200</v>
      </c>
      <c r="B22" s="38" t="s">
        <v>117</v>
      </c>
      <c r="C22" s="21">
        <v>1.5</v>
      </c>
      <c r="D22" s="21"/>
      <c r="E22" s="21"/>
      <c r="F22" s="22">
        <f t="shared" si="1"/>
        <v>1.5</v>
      </c>
      <c r="G22" s="9"/>
      <c r="H22" s="9"/>
      <c r="I22" s="9"/>
      <c r="J22" s="9"/>
      <c r="K22" s="8"/>
      <c r="L22" s="8"/>
      <c r="M22" s="8"/>
    </row>
    <row r="23" spans="1:13" ht="36" customHeight="1">
      <c r="A23" s="15">
        <v>11011300</v>
      </c>
      <c r="B23" s="38" t="s">
        <v>114</v>
      </c>
      <c r="C23" s="21">
        <v>0.375</v>
      </c>
      <c r="D23" s="21"/>
      <c r="E23" s="21"/>
      <c r="F23" s="22">
        <f t="shared" si="1"/>
        <v>0.375</v>
      </c>
      <c r="G23" s="9"/>
      <c r="H23" s="9"/>
      <c r="I23" s="9"/>
      <c r="J23" s="9"/>
      <c r="K23" s="8"/>
      <c r="L23" s="8"/>
      <c r="M23" s="8"/>
    </row>
    <row r="24" spans="1:13" ht="19.5" customHeight="1">
      <c r="A24" s="33">
        <v>11020000</v>
      </c>
      <c r="B24" s="40" t="s">
        <v>14</v>
      </c>
      <c r="C24" s="19">
        <f>C25</f>
        <v>80</v>
      </c>
      <c r="D24" s="19"/>
      <c r="E24" s="19"/>
      <c r="F24" s="20">
        <f t="shared" si="1"/>
        <v>80</v>
      </c>
      <c r="G24" s="9"/>
      <c r="H24" s="9"/>
      <c r="I24" s="9"/>
      <c r="J24" s="9"/>
      <c r="K24" s="8"/>
      <c r="L24" s="8"/>
      <c r="M24" s="8"/>
    </row>
    <row r="25" spans="1:13" ht="32.25" customHeight="1">
      <c r="A25" s="15">
        <v>11020200</v>
      </c>
      <c r="B25" s="38" t="s">
        <v>15</v>
      </c>
      <c r="C25" s="21">
        <v>80</v>
      </c>
      <c r="D25" s="21"/>
      <c r="E25" s="21"/>
      <c r="F25" s="22">
        <f t="shared" si="1"/>
        <v>80</v>
      </c>
      <c r="G25" s="9"/>
      <c r="H25" s="9"/>
      <c r="I25" s="9"/>
      <c r="J25" s="9"/>
      <c r="K25" s="8"/>
      <c r="L25" s="8"/>
      <c r="M25" s="8"/>
    </row>
    <row r="26" spans="1:13" ht="18.75" customHeight="1">
      <c r="A26" s="10">
        <v>12000000</v>
      </c>
      <c r="B26" s="41" t="s">
        <v>16</v>
      </c>
      <c r="C26" s="23"/>
      <c r="D26" s="23">
        <f>D27</f>
        <v>5563</v>
      </c>
      <c r="E26" s="23"/>
      <c r="F26" s="20">
        <f t="shared" si="1"/>
        <v>5563</v>
      </c>
      <c r="G26" s="9"/>
      <c r="H26" s="9"/>
      <c r="I26" s="9"/>
      <c r="J26" s="9"/>
      <c r="K26" s="8"/>
      <c r="L26" s="8"/>
      <c r="M26" s="8"/>
    </row>
    <row r="27" spans="1:13" ht="33.75" customHeight="1">
      <c r="A27" s="75">
        <v>12020000</v>
      </c>
      <c r="B27" s="76" t="s">
        <v>17</v>
      </c>
      <c r="C27" s="23"/>
      <c r="D27" s="23">
        <f>D28+D29</f>
        <v>5563</v>
      </c>
      <c r="E27" s="23"/>
      <c r="F27" s="20">
        <f t="shared" si="1"/>
        <v>5563</v>
      </c>
      <c r="G27" s="9"/>
      <c r="H27" s="9"/>
      <c r="I27" s="9"/>
      <c r="J27" s="9"/>
      <c r="K27" s="8"/>
      <c r="L27" s="8"/>
      <c r="M27" s="8"/>
    </row>
    <row r="28" spans="1:13" ht="34.5" customHeight="1">
      <c r="A28" s="11">
        <v>12020100</v>
      </c>
      <c r="B28" s="42" t="s">
        <v>18</v>
      </c>
      <c r="C28" s="24"/>
      <c r="D28" s="24">
        <f>3113-150</f>
        <v>2963</v>
      </c>
      <c r="E28" s="24"/>
      <c r="F28" s="22">
        <f t="shared" si="1"/>
        <v>2963</v>
      </c>
      <c r="G28" s="9"/>
      <c r="H28" s="9"/>
      <c r="I28" s="9"/>
      <c r="J28" s="9"/>
      <c r="K28" s="8"/>
      <c r="L28" s="8"/>
      <c r="M28" s="8"/>
    </row>
    <row r="29" spans="1:13" ht="33.75" customHeight="1">
      <c r="A29" s="11">
        <v>12020200</v>
      </c>
      <c r="B29" s="42" t="s">
        <v>19</v>
      </c>
      <c r="C29" s="24"/>
      <c r="D29" s="24">
        <v>2600</v>
      </c>
      <c r="E29" s="24"/>
      <c r="F29" s="22">
        <f t="shared" si="1"/>
        <v>2600</v>
      </c>
      <c r="G29" s="9"/>
      <c r="H29" s="9"/>
      <c r="I29" s="9"/>
      <c r="J29" s="9"/>
      <c r="K29" s="8"/>
      <c r="L29" s="8"/>
      <c r="M29" s="8"/>
    </row>
    <row r="30" spans="1:13" ht="24" customHeight="1">
      <c r="A30" s="33">
        <v>13000000</v>
      </c>
      <c r="B30" s="40" t="s">
        <v>20</v>
      </c>
      <c r="C30" s="19">
        <f>C31+C33</f>
        <v>14809.6</v>
      </c>
      <c r="D30" s="19"/>
      <c r="E30" s="19"/>
      <c r="F30" s="20">
        <f t="shared" si="1"/>
        <v>14809.6</v>
      </c>
      <c r="G30" s="9"/>
      <c r="H30" s="9"/>
      <c r="I30" s="9"/>
      <c r="J30" s="9"/>
      <c r="K30" s="8"/>
      <c r="L30" s="8"/>
      <c r="M30" s="8"/>
    </row>
    <row r="31" spans="1:13" ht="21" customHeight="1">
      <c r="A31" s="33">
        <v>13030000</v>
      </c>
      <c r="B31" s="40" t="s">
        <v>21</v>
      </c>
      <c r="C31" s="19">
        <f>C32</f>
        <v>280</v>
      </c>
      <c r="D31" s="19"/>
      <c r="E31" s="19"/>
      <c r="F31" s="20">
        <f t="shared" si="1"/>
        <v>280</v>
      </c>
      <c r="G31" s="9"/>
      <c r="H31" s="9"/>
      <c r="I31" s="9"/>
      <c r="J31" s="9"/>
      <c r="K31" s="8"/>
      <c r="L31" s="8"/>
      <c r="M31" s="8"/>
    </row>
    <row r="32" spans="1:13" ht="21.75" customHeight="1">
      <c r="A32" s="15">
        <v>13030200</v>
      </c>
      <c r="B32" s="38" t="s">
        <v>22</v>
      </c>
      <c r="C32" s="21">
        <v>280</v>
      </c>
      <c r="D32" s="21"/>
      <c r="E32" s="21"/>
      <c r="F32" s="22">
        <f t="shared" si="1"/>
        <v>280</v>
      </c>
      <c r="G32" s="9"/>
      <c r="H32" s="9"/>
      <c r="I32" s="9"/>
      <c r="J32" s="9"/>
      <c r="K32" s="8"/>
      <c r="L32" s="8"/>
      <c r="M32" s="8"/>
    </row>
    <row r="33" spans="1:13" ht="33" customHeight="1">
      <c r="A33" s="33">
        <v>13050000</v>
      </c>
      <c r="B33" s="40" t="s">
        <v>121</v>
      </c>
      <c r="C33" s="19">
        <f>C34+C35+C36+C37</f>
        <v>14529.6</v>
      </c>
      <c r="D33" s="19"/>
      <c r="E33" s="19"/>
      <c r="F33" s="20">
        <f t="shared" si="1"/>
        <v>14529.6</v>
      </c>
      <c r="G33" s="9"/>
      <c r="H33" s="9"/>
      <c r="I33" s="9"/>
      <c r="J33" s="9"/>
      <c r="K33" s="8"/>
      <c r="L33" s="8"/>
      <c r="M33" s="8"/>
    </row>
    <row r="34" spans="1:13" ht="18.75" customHeight="1">
      <c r="A34" s="15">
        <v>13050100</v>
      </c>
      <c r="B34" s="38" t="s">
        <v>23</v>
      </c>
      <c r="C34" s="21">
        <v>5980</v>
      </c>
      <c r="D34" s="21"/>
      <c r="E34" s="21"/>
      <c r="F34" s="22">
        <f>C34+D34</f>
        <v>5980</v>
      </c>
      <c r="G34" s="9"/>
      <c r="H34" s="9"/>
      <c r="I34" s="9"/>
      <c r="J34" s="9"/>
      <c r="K34" s="8"/>
      <c r="L34" s="8"/>
      <c r="M34" s="8"/>
    </row>
    <row r="35" spans="1:13" ht="17.25" customHeight="1">
      <c r="A35" s="15">
        <v>13050200</v>
      </c>
      <c r="B35" s="38" t="s">
        <v>24</v>
      </c>
      <c r="C35" s="21">
        <v>7189.6</v>
      </c>
      <c r="D35" s="21"/>
      <c r="E35" s="21"/>
      <c r="F35" s="22">
        <f>C35+D35</f>
        <v>7189.6</v>
      </c>
      <c r="G35" s="9"/>
      <c r="H35" s="9"/>
      <c r="I35" s="9"/>
      <c r="J35" s="9"/>
      <c r="K35" s="8"/>
      <c r="L35" s="8"/>
      <c r="M35" s="8"/>
    </row>
    <row r="36" spans="1:13" ht="18" customHeight="1">
      <c r="A36" s="15">
        <v>13050300</v>
      </c>
      <c r="B36" s="38" t="s">
        <v>25</v>
      </c>
      <c r="C36" s="21">
        <v>100</v>
      </c>
      <c r="D36" s="21"/>
      <c r="E36" s="21"/>
      <c r="F36" s="22">
        <f t="shared" si="1"/>
        <v>100</v>
      </c>
      <c r="G36" s="9"/>
      <c r="H36" s="9"/>
      <c r="I36" s="9"/>
      <c r="J36" s="9"/>
      <c r="K36" s="8"/>
      <c r="L36" s="8"/>
      <c r="M36" s="8"/>
    </row>
    <row r="37" spans="1:13" ht="18.75" customHeight="1">
      <c r="A37" s="15">
        <v>13050500</v>
      </c>
      <c r="B37" s="38" t="s">
        <v>26</v>
      </c>
      <c r="C37" s="21">
        <v>1260</v>
      </c>
      <c r="D37" s="21"/>
      <c r="E37" s="21"/>
      <c r="F37" s="22">
        <f t="shared" si="1"/>
        <v>1260</v>
      </c>
      <c r="G37" s="9"/>
      <c r="H37" s="9"/>
      <c r="I37" s="9"/>
      <c r="J37" s="9"/>
      <c r="K37" s="8"/>
      <c r="L37" s="8"/>
      <c r="M37" s="8"/>
    </row>
    <row r="38" spans="1:13" ht="19.5" customHeight="1">
      <c r="A38" s="33">
        <v>14000000</v>
      </c>
      <c r="B38" s="40" t="s">
        <v>27</v>
      </c>
      <c r="C38" s="19">
        <f>C39+C43</f>
        <v>6222.7</v>
      </c>
      <c r="D38" s="19">
        <f>D39+D43</f>
        <v>150</v>
      </c>
      <c r="E38" s="19"/>
      <c r="F38" s="20">
        <f t="shared" si="1"/>
        <v>6372.7</v>
      </c>
      <c r="G38" s="9"/>
      <c r="H38" s="9"/>
      <c r="I38" s="9"/>
      <c r="J38" s="9"/>
      <c r="K38" s="8"/>
      <c r="L38" s="8"/>
      <c r="M38" s="8"/>
    </row>
    <row r="39" spans="1:13" ht="21.75" customHeight="1">
      <c r="A39" s="33">
        <v>14060000</v>
      </c>
      <c r="B39" s="40" t="s">
        <v>28</v>
      </c>
      <c r="C39" s="19">
        <f>C40+C41+C42</f>
        <v>255</v>
      </c>
      <c r="D39" s="19"/>
      <c r="E39" s="19"/>
      <c r="F39" s="20">
        <f t="shared" si="1"/>
        <v>255</v>
      </c>
      <c r="G39" s="9"/>
      <c r="H39" s="9"/>
      <c r="I39" s="9"/>
      <c r="J39" s="9"/>
      <c r="K39" s="8"/>
      <c r="L39" s="8"/>
      <c r="M39" s="8"/>
    </row>
    <row r="40" spans="1:13" ht="20.25" customHeight="1">
      <c r="A40" s="15">
        <v>14060100</v>
      </c>
      <c r="B40" s="38" t="s">
        <v>29</v>
      </c>
      <c r="C40" s="21">
        <v>75</v>
      </c>
      <c r="D40" s="21"/>
      <c r="E40" s="21"/>
      <c r="F40" s="22">
        <f t="shared" si="1"/>
        <v>75</v>
      </c>
      <c r="G40" s="9"/>
      <c r="H40" s="9"/>
      <c r="I40" s="9"/>
      <c r="J40" s="9"/>
      <c r="K40" s="8"/>
      <c r="L40" s="8"/>
      <c r="M40" s="8"/>
    </row>
    <row r="41" spans="1:13" ht="14.25" customHeight="1" hidden="1">
      <c r="A41" s="15">
        <v>14060200</v>
      </c>
      <c r="B41" s="38" t="s">
        <v>30</v>
      </c>
      <c r="C41" s="21">
        <f>D41+E41+F41</f>
        <v>0</v>
      </c>
      <c r="D41" s="21"/>
      <c r="E41" s="21"/>
      <c r="F41" s="22"/>
      <c r="G41" s="9"/>
      <c r="H41" s="9"/>
      <c r="I41" s="9"/>
      <c r="J41" s="9"/>
      <c r="K41" s="8"/>
      <c r="L41" s="8"/>
      <c r="M41" s="8"/>
    </row>
    <row r="42" spans="1:13" ht="33.75" customHeight="1">
      <c r="A42" s="15">
        <v>14060300</v>
      </c>
      <c r="B42" s="38" t="s">
        <v>31</v>
      </c>
      <c r="C42" s="46">
        <v>180</v>
      </c>
      <c r="D42" s="21"/>
      <c r="E42" s="21"/>
      <c r="F42" s="22">
        <f aca="true" t="shared" si="2" ref="F42:F75">C42+D42</f>
        <v>180</v>
      </c>
      <c r="G42" s="9"/>
      <c r="H42" s="9"/>
      <c r="I42" s="9"/>
      <c r="J42" s="9"/>
      <c r="K42" s="8"/>
      <c r="L42" s="8"/>
      <c r="M42" s="8"/>
    </row>
    <row r="43" spans="1:13" ht="37.5" customHeight="1">
      <c r="A43" s="33">
        <v>14070000</v>
      </c>
      <c r="B43" s="40" t="s">
        <v>32</v>
      </c>
      <c r="C43" s="47">
        <f>C44+C45+C46+C47+C48+C49+C50+C51+C52+C53+C54+C56+C57+C55</f>
        <v>5967.7</v>
      </c>
      <c r="D43" s="47">
        <f>D44+D45+D46+D47+D48+D49+D50+D51+D52+D53+D54+D56+D57+D55</f>
        <v>150</v>
      </c>
      <c r="E43" s="19"/>
      <c r="F43" s="20">
        <f t="shared" si="2"/>
        <v>6117.7</v>
      </c>
      <c r="G43" s="9"/>
      <c r="H43" s="9"/>
      <c r="I43" s="9"/>
      <c r="J43" s="9"/>
      <c r="K43" s="8"/>
      <c r="L43" s="8"/>
      <c r="M43" s="8"/>
    </row>
    <row r="44" spans="1:13" ht="36" customHeight="1">
      <c r="A44" s="15">
        <v>14070100</v>
      </c>
      <c r="B44" s="68" t="s">
        <v>33</v>
      </c>
      <c r="C44" s="21">
        <v>350</v>
      </c>
      <c r="D44" s="21"/>
      <c r="E44" s="21"/>
      <c r="F44" s="22">
        <f t="shared" si="2"/>
        <v>350</v>
      </c>
      <c r="G44" s="9"/>
      <c r="H44" s="9"/>
      <c r="I44" s="9"/>
      <c r="J44" s="9"/>
      <c r="K44" s="8"/>
      <c r="L44" s="8"/>
      <c r="M44" s="8"/>
    </row>
    <row r="45" spans="1:13" ht="36" customHeight="1">
      <c r="A45" s="15">
        <v>14070200</v>
      </c>
      <c r="B45" s="68" t="s">
        <v>34</v>
      </c>
      <c r="C45" s="21">
        <v>1553.2</v>
      </c>
      <c r="D45" s="21"/>
      <c r="E45" s="21"/>
      <c r="F45" s="22">
        <f t="shared" si="2"/>
        <v>1553.2</v>
      </c>
      <c r="G45" s="9"/>
      <c r="H45" s="9"/>
      <c r="I45" s="9"/>
      <c r="J45" s="9"/>
      <c r="K45" s="8"/>
      <c r="L45" s="8"/>
      <c r="M45" s="8"/>
    </row>
    <row r="46" spans="1:13" ht="41.25" customHeight="1">
      <c r="A46" s="15">
        <v>14070300</v>
      </c>
      <c r="B46" s="68" t="s">
        <v>35</v>
      </c>
      <c r="C46" s="21">
        <v>3</v>
      </c>
      <c r="D46" s="21"/>
      <c r="E46" s="21"/>
      <c r="F46" s="22">
        <f t="shared" si="2"/>
        <v>3</v>
      </c>
      <c r="G46" s="9"/>
      <c r="H46" s="9"/>
      <c r="I46" s="9"/>
      <c r="J46" s="9"/>
      <c r="K46" s="8"/>
      <c r="L46" s="8"/>
      <c r="M46" s="8"/>
    </row>
    <row r="47" spans="1:13" ht="37.5" customHeight="1">
      <c r="A47" s="15">
        <v>14070500</v>
      </c>
      <c r="B47" s="68" t="s">
        <v>36</v>
      </c>
      <c r="C47" s="21">
        <v>32</v>
      </c>
      <c r="D47" s="21"/>
      <c r="E47" s="21"/>
      <c r="F47" s="22">
        <f t="shared" si="2"/>
        <v>32</v>
      </c>
      <c r="G47" s="9"/>
      <c r="H47" s="9"/>
      <c r="I47" s="9"/>
      <c r="J47" s="9"/>
      <c r="K47" s="8"/>
      <c r="L47" s="8"/>
      <c r="M47" s="8"/>
    </row>
    <row r="48" spans="1:13" ht="51" customHeight="1">
      <c r="A48" s="15">
        <v>14070600</v>
      </c>
      <c r="B48" s="68" t="s">
        <v>37</v>
      </c>
      <c r="C48" s="21">
        <v>200</v>
      </c>
      <c r="D48" s="21"/>
      <c r="E48" s="21"/>
      <c r="F48" s="22">
        <f t="shared" si="2"/>
        <v>200</v>
      </c>
      <c r="G48" s="9"/>
      <c r="H48" s="9"/>
      <c r="I48" s="9"/>
      <c r="J48" s="9"/>
      <c r="K48" s="8"/>
      <c r="L48" s="8"/>
      <c r="M48" s="8"/>
    </row>
    <row r="49" spans="1:13" ht="35.25" customHeight="1">
      <c r="A49" s="15">
        <v>14070700</v>
      </c>
      <c r="B49" s="68" t="s">
        <v>38</v>
      </c>
      <c r="C49" s="21">
        <v>370</v>
      </c>
      <c r="D49" s="21"/>
      <c r="E49" s="21"/>
      <c r="F49" s="22">
        <f t="shared" si="2"/>
        <v>370</v>
      </c>
      <c r="G49" s="9"/>
      <c r="H49" s="9"/>
      <c r="I49" s="9"/>
      <c r="J49" s="9"/>
      <c r="K49" s="8"/>
      <c r="L49" s="8"/>
      <c r="M49" s="8"/>
    </row>
    <row r="50" spans="1:13" ht="51" customHeight="1">
      <c r="A50" s="15">
        <v>14070800</v>
      </c>
      <c r="B50" s="68" t="s">
        <v>39</v>
      </c>
      <c r="C50" s="21">
        <v>180</v>
      </c>
      <c r="D50" s="21"/>
      <c r="E50" s="21"/>
      <c r="F50" s="22">
        <f t="shared" si="2"/>
        <v>180</v>
      </c>
      <c r="G50" s="9"/>
      <c r="H50" s="9"/>
      <c r="I50" s="9"/>
      <c r="J50" s="9"/>
      <c r="K50" s="8"/>
      <c r="L50" s="8"/>
      <c r="M50" s="8"/>
    </row>
    <row r="51" spans="1:13" ht="30.75" customHeight="1">
      <c r="A51" s="15">
        <v>14070900</v>
      </c>
      <c r="B51" s="68" t="s">
        <v>40</v>
      </c>
      <c r="C51" s="21">
        <v>2.8</v>
      </c>
      <c r="D51" s="21"/>
      <c r="E51" s="21"/>
      <c r="F51" s="22">
        <f t="shared" si="2"/>
        <v>2.8</v>
      </c>
      <c r="G51" s="9"/>
      <c r="H51" s="9"/>
      <c r="I51" s="9"/>
      <c r="J51" s="9"/>
      <c r="K51" s="8"/>
      <c r="L51" s="8"/>
      <c r="M51" s="8"/>
    </row>
    <row r="52" spans="1:13" ht="33.75" customHeight="1">
      <c r="A52" s="15">
        <v>14071000</v>
      </c>
      <c r="B52" s="68" t="s">
        <v>41</v>
      </c>
      <c r="C52" s="21">
        <v>1.7</v>
      </c>
      <c r="D52" s="21"/>
      <c r="E52" s="21"/>
      <c r="F52" s="22">
        <f t="shared" si="2"/>
        <v>1.7</v>
      </c>
      <c r="G52" s="9"/>
      <c r="H52" s="9"/>
      <c r="I52" s="9"/>
      <c r="J52" s="9"/>
      <c r="K52" s="8"/>
      <c r="L52" s="8"/>
      <c r="M52" s="8"/>
    </row>
    <row r="53" spans="1:13" ht="33" customHeight="1">
      <c r="A53" s="15">
        <v>14071300</v>
      </c>
      <c r="B53" s="68" t="s">
        <v>42</v>
      </c>
      <c r="C53" s="21">
        <v>5</v>
      </c>
      <c r="D53" s="21"/>
      <c r="E53" s="21"/>
      <c r="F53" s="22">
        <f t="shared" si="2"/>
        <v>5</v>
      </c>
      <c r="G53" s="9"/>
      <c r="H53" s="9"/>
      <c r="I53" s="9"/>
      <c r="J53" s="9"/>
      <c r="K53" s="8"/>
      <c r="L53" s="8"/>
      <c r="M53" s="8"/>
    </row>
    <row r="54" spans="1:13" ht="37.5" customHeight="1">
      <c r="A54" s="15">
        <v>14071400</v>
      </c>
      <c r="B54" s="68" t="s">
        <v>43</v>
      </c>
      <c r="C54" s="21">
        <v>60</v>
      </c>
      <c r="D54" s="21"/>
      <c r="E54" s="21"/>
      <c r="F54" s="22">
        <f t="shared" si="2"/>
        <v>60</v>
      </c>
      <c r="G54" s="9"/>
      <c r="H54" s="9"/>
      <c r="I54" s="9"/>
      <c r="J54" s="9"/>
      <c r="K54" s="8"/>
      <c r="L54" s="8"/>
      <c r="M54" s="8"/>
    </row>
    <row r="55" spans="1:13" ht="52.5" customHeight="1">
      <c r="A55" s="15">
        <v>14071500</v>
      </c>
      <c r="B55" s="68" t="s">
        <v>119</v>
      </c>
      <c r="C55" s="21"/>
      <c r="D55" s="21">
        <v>150</v>
      </c>
      <c r="E55" s="21"/>
      <c r="F55" s="22"/>
      <c r="G55" s="9"/>
      <c r="H55" s="9"/>
      <c r="I55" s="9"/>
      <c r="J55" s="9"/>
      <c r="K55" s="8"/>
      <c r="L55" s="8"/>
      <c r="M55" s="8"/>
    </row>
    <row r="56" spans="1:13" ht="54.75" customHeight="1">
      <c r="A56" s="15">
        <v>14071700</v>
      </c>
      <c r="B56" s="68" t="s">
        <v>44</v>
      </c>
      <c r="C56" s="21">
        <v>3200</v>
      </c>
      <c r="D56" s="21"/>
      <c r="E56" s="21"/>
      <c r="F56" s="22">
        <f t="shared" si="2"/>
        <v>3200</v>
      </c>
      <c r="G56" s="9"/>
      <c r="H56" s="9"/>
      <c r="I56" s="9"/>
      <c r="J56" s="9"/>
      <c r="K56" s="8"/>
      <c r="L56" s="8"/>
      <c r="M56" s="8"/>
    </row>
    <row r="57" spans="1:13" ht="53.25" customHeight="1">
      <c r="A57" s="15">
        <v>14071800</v>
      </c>
      <c r="B57" s="68" t="s">
        <v>45</v>
      </c>
      <c r="C57" s="21">
        <v>10</v>
      </c>
      <c r="D57" s="21"/>
      <c r="E57" s="21"/>
      <c r="F57" s="22">
        <f t="shared" si="2"/>
        <v>10</v>
      </c>
      <c r="G57" s="9"/>
      <c r="H57" s="9"/>
      <c r="I57" s="9"/>
      <c r="J57" s="9"/>
      <c r="K57" s="8"/>
      <c r="L57" s="8"/>
      <c r="M57" s="8"/>
    </row>
    <row r="58" spans="1:13" ht="21" customHeight="1">
      <c r="A58" s="33">
        <v>16000000</v>
      </c>
      <c r="B58" s="40" t="s">
        <v>46</v>
      </c>
      <c r="C58" s="19">
        <f>C59+C69+C70</f>
        <v>14570</v>
      </c>
      <c r="D58" s="19"/>
      <c r="E58" s="19"/>
      <c r="F58" s="20">
        <f t="shared" si="2"/>
        <v>14570</v>
      </c>
      <c r="G58" s="9"/>
      <c r="H58" s="9"/>
      <c r="I58" s="9"/>
      <c r="J58" s="9"/>
      <c r="K58" s="8"/>
      <c r="L58" s="8"/>
      <c r="M58" s="8"/>
    </row>
    <row r="59" spans="1:13" ht="17.25" customHeight="1">
      <c r="A59" s="33">
        <v>16010000</v>
      </c>
      <c r="B59" s="40" t="s">
        <v>47</v>
      </c>
      <c r="C59" s="19">
        <f>C60+C61+C62+C63+C64+C65+C66+C67</f>
        <v>5270</v>
      </c>
      <c r="D59" s="19"/>
      <c r="E59" s="19"/>
      <c r="F59" s="20">
        <f t="shared" si="2"/>
        <v>5270</v>
      </c>
      <c r="G59" s="12"/>
      <c r="H59" s="9"/>
      <c r="I59" s="9"/>
      <c r="J59" s="9"/>
      <c r="K59" s="8"/>
      <c r="L59" s="8"/>
      <c r="M59" s="8"/>
    </row>
    <row r="60" spans="1:13" ht="19.5" customHeight="1">
      <c r="A60" s="15">
        <v>16010100</v>
      </c>
      <c r="B60" s="38" t="s">
        <v>48</v>
      </c>
      <c r="C60" s="21">
        <v>100</v>
      </c>
      <c r="D60" s="21"/>
      <c r="E60" s="21"/>
      <c r="F60" s="22">
        <f t="shared" si="2"/>
        <v>100</v>
      </c>
      <c r="G60" s="9"/>
      <c r="H60" s="9"/>
      <c r="I60" s="9"/>
      <c r="J60" s="9"/>
      <c r="K60" s="8"/>
      <c r="L60" s="8"/>
      <c r="M60" s="8"/>
    </row>
    <row r="61" spans="1:13" ht="20.25" customHeight="1">
      <c r="A61" s="15">
        <v>16010200</v>
      </c>
      <c r="B61" s="38" t="s">
        <v>49</v>
      </c>
      <c r="C61" s="21">
        <v>1190</v>
      </c>
      <c r="D61" s="21"/>
      <c r="E61" s="21"/>
      <c r="F61" s="22">
        <f t="shared" si="2"/>
        <v>1190</v>
      </c>
      <c r="G61" s="9"/>
      <c r="H61" s="9"/>
      <c r="I61" s="9"/>
      <c r="J61" s="9"/>
      <c r="K61" s="8"/>
      <c r="L61" s="8"/>
      <c r="M61" s="8"/>
    </row>
    <row r="62" spans="1:13" ht="17.25" customHeight="1">
      <c r="A62" s="15">
        <v>16010400</v>
      </c>
      <c r="B62" s="38" t="s">
        <v>50</v>
      </c>
      <c r="C62" s="21">
        <v>51.5</v>
      </c>
      <c r="D62" s="21"/>
      <c r="E62" s="21"/>
      <c r="F62" s="22">
        <f t="shared" si="2"/>
        <v>51.5</v>
      </c>
      <c r="G62" s="9"/>
      <c r="H62" s="9"/>
      <c r="I62" s="9"/>
      <c r="J62" s="9"/>
      <c r="K62" s="8"/>
      <c r="L62" s="8"/>
      <c r="M62" s="8"/>
    </row>
    <row r="63" spans="1:13" ht="18.75" customHeight="1">
      <c r="A63" s="15">
        <v>16010500</v>
      </c>
      <c r="B63" s="38" t="s">
        <v>51</v>
      </c>
      <c r="C63" s="21">
        <v>3725.1</v>
      </c>
      <c r="D63" s="21"/>
      <c r="E63" s="21"/>
      <c r="F63" s="22">
        <f t="shared" si="2"/>
        <v>3725.1</v>
      </c>
      <c r="G63" s="9"/>
      <c r="H63" s="9"/>
      <c r="I63" s="9"/>
      <c r="J63" s="9"/>
      <c r="K63" s="8"/>
      <c r="L63" s="8"/>
      <c r="M63" s="8"/>
    </row>
    <row r="64" spans="1:13" ht="21" customHeight="1">
      <c r="A64" s="15">
        <v>16010600</v>
      </c>
      <c r="B64" s="38" t="s">
        <v>52</v>
      </c>
      <c r="C64" s="21">
        <v>1.7</v>
      </c>
      <c r="D64" s="21"/>
      <c r="E64" s="21"/>
      <c r="F64" s="22">
        <f t="shared" si="2"/>
        <v>1.7</v>
      </c>
      <c r="G64" s="9"/>
      <c r="H64" s="9"/>
      <c r="I64" s="9"/>
      <c r="J64" s="9"/>
      <c r="K64" s="8"/>
      <c r="L64" s="8"/>
      <c r="M64" s="8"/>
    </row>
    <row r="65" spans="1:13" ht="36.75" customHeight="1">
      <c r="A65" s="15">
        <v>16011300</v>
      </c>
      <c r="B65" s="68" t="s">
        <v>53</v>
      </c>
      <c r="C65" s="21">
        <v>1</v>
      </c>
      <c r="D65" s="21"/>
      <c r="E65" s="21"/>
      <c r="F65" s="22">
        <f t="shared" si="2"/>
        <v>1</v>
      </c>
      <c r="G65" s="9"/>
      <c r="H65" s="9"/>
      <c r="I65" s="9"/>
      <c r="J65" s="9"/>
      <c r="K65" s="8"/>
      <c r="L65" s="8"/>
      <c r="M65" s="8"/>
    </row>
    <row r="66" spans="1:13" ht="35.25" customHeight="1">
      <c r="A66" s="15">
        <v>16011500</v>
      </c>
      <c r="B66" s="68" t="s">
        <v>54</v>
      </c>
      <c r="C66" s="21">
        <v>200</v>
      </c>
      <c r="D66" s="21"/>
      <c r="E66" s="21"/>
      <c r="F66" s="22">
        <f t="shared" si="2"/>
        <v>200</v>
      </c>
      <c r="G66" s="9"/>
      <c r="H66" s="9"/>
      <c r="I66" s="9"/>
      <c r="J66" s="9"/>
      <c r="K66" s="8"/>
      <c r="L66" s="8"/>
      <c r="M66" s="8"/>
    </row>
    <row r="67" spans="1:13" ht="21" customHeight="1">
      <c r="A67" s="15">
        <v>16011600</v>
      </c>
      <c r="B67" s="38" t="s">
        <v>55</v>
      </c>
      <c r="C67" s="21">
        <v>0.7</v>
      </c>
      <c r="D67" s="21"/>
      <c r="E67" s="21"/>
      <c r="F67" s="22">
        <f t="shared" si="2"/>
        <v>0.7</v>
      </c>
      <c r="G67" s="9"/>
      <c r="H67" s="9"/>
      <c r="I67" s="9"/>
      <c r="J67" s="9"/>
      <c r="K67" s="8"/>
      <c r="L67" s="8"/>
      <c r="M67" s="8"/>
    </row>
    <row r="68" spans="1:13" ht="21.75" customHeight="1" hidden="1">
      <c r="A68" s="33">
        <v>16040000</v>
      </c>
      <c r="B68" s="40" t="s">
        <v>56</v>
      </c>
      <c r="C68" s="19">
        <f>C69</f>
        <v>0</v>
      </c>
      <c r="D68" s="19"/>
      <c r="E68" s="19"/>
      <c r="F68" s="20">
        <f t="shared" si="2"/>
        <v>0</v>
      </c>
      <c r="G68" s="9"/>
      <c r="H68" s="9"/>
      <c r="I68" s="9"/>
      <c r="J68" s="9"/>
      <c r="K68" s="8"/>
      <c r="L68" s="8"/>
      <c r="M68" s="8"/>
    </row>
    <row r="69" spans="1:13" ht="35.25" customHeight="1" hidden="1">
      <c r="A69" s="15">
        <v>16040100</v>
      </c>
      <c r="B69" s="38" t="s">
        <v>57</v>
      </c>
      <c r="C69" s="21"/>
      <c r="D69" s="21"/>
      <c r="E69" s="21"/>
      <c r="F69" s="22">
        <f t="shared" si="2"/>
        <v>0</v>
      </c>
      <c r="G69" s="9"/>
      <c r="H69" s="9"/>
      <c r="I69" s="9"/>
      <c r="J69" s="9"/>
      <c r="K69" s="8"/>
      <c r="L69" s="8"/>
      <c r="M69" s="8"/>
    </row>
    <row r="70" spans="1:13" ht="18.75" customHeight="1">
      <c r="A70" s="33">
        <v>16050000</v>
      </c>
      <c r="B70" s="40" t="s">
        <v>58</v>
      </c>
      <c r="C70" s="47">
        <f>C71+C72</f>
        <v>9300</v>
      </c>
      <c r="D70" s="19"/>
      <c r="E70" s="19"/>
      <c r="F70" s="20">
        <f t="shared" si="2"/>
        <v>9300</v>
      </c>
      <c r="G70" s="9"/>
      <c r="H70" s="9"/>
      <c r="I70" s="9"/>
      <c r="J70" s="9"/>
      <c r="K70" s="8"/>
      <c r="L70" s="8"/>
      <c r="M70" s="8"/>
    </row>
    <row r="71" spans="1:13" ht="35.25" customHeight="1">
      <c r="A71" s="15">
        <v>16050100</v>
      </c>
      <c r="B71" s="38" t="s">
        <v>59</v>
      </c>
      <c r="C71" s="46">
        <v>4800</v>
      </c>
      <c r="D71" s="21"/>
      <c r="E71" s="21"/>
      <c r="F71" s="22">
        <f t="shared" si="2"/>
        <v>4800</v>
      </c>
      <c r="G71" s="9"/>
      <c r="H71" s="9"/>
      <c r="I71" s="9"/>
      <c r="J71" s="9"/>
      <c r="K71" s="8"/>
      <c r="L71" s="8"/>
      <c r="M71" s="8"/>
    </row>
    <row r="72" spans="1:13" ht="23.25" customHeight="1">
      <c r="A72" s="15">
        <v>16050200</v>
      </c>
      <c r="B72" s="38" t="s">
        <v>60</v>
      </c>
      <c r="C72" s="46">
        <v>4500</v>
      </c>
      <c r="D72" s="21"/>
      <c r="E72" s="21"/>
      <c r="F72" s="22">
        <f t="shared" si="2"/>
        <v>4500</v>
      </c>
      <c r="G72" s="9"/>
      <c r="H72" s="9"/>
      <c r="I72" s="9"/>
      <c r="J72" s="9"/>
      <c r="K72" s="8"/>
      <c r="L72" s="8"/>
      <c r="M72" s="8"/>
    </row>
    <row r="73" spans="1:13" ht="24" customHeight="1">
      <c r="A73" s="33">
        <v>20000000</v>
      </c>
      <c r="B73" s="40" t="s">
        <v>61</v>
      </c>
      <c r="C73" s="19">
        <f>C74+C77+C84+C88</f>
        <v>3944.5</v>
      </c>
      <c r="D73" s="19">
        <f>SUM(D91+D88)</f>
        <v>17577.031</v>
      </c>
      <c r="E73" s="19"/>
      <c r="F73" s="20">
        <f t="shared" si="2"/>
        <v>21521.531</v>
      </c>
      <c r="G73" s="9"/>
      <c r="H73" s="9"/>
      <c r="I73" s="9"/>
      <c r="J73" s="9"/>
      <c r="K73" s="8"/>
      <c r="L73" s="8"/>
      <c r="M73" s="8"/>
    </row>
    <row r="74" spans="1:13" ht="22.5" customHeight="1">
      <c r="A74" s="33">
        <v>21000000</v>
      </c>
      <c r="B74" s="40" t="s">
        <v>62</v>
      </c>
      <c r="C74" s="19">
        <f>C75</f>
        <v>125.7</v>
      </c>
      <c r="D74" s="19"/>
      <c r="E74" s="19"/>
      <c r="F74" s="20">
        <f t="shared" si="2"/>
        <v>125.7</v>
      </c>
      <c r="G74" s="9"/>
      <c r="H74" s="9"/>
      <c r="I74" s="9"/>
      <c r="J74" s="9"/>
      <c r="K74" s="8"/>
      <c r="L74" s="8"/>
      <c r="M74" s="8"/>
    </row>
    <row r="75" spans="1:13" ht="22.5" customHeight="1">
      <c r="A75" s="33">
        <v>21080000</v>
      </c>
      <c r="B75" s="40" t="s">
        <v>63</v>
      </c>
      <c r="C75" s="19">
        <f>C76</f>
        <v>125.7</v>
      </c>
      <c r="D75" s="19"/>
      <c r="E75" s="19"/>
      <c r="F75" s="20">
        <f t="shared" si="2"/>
        <v>125.7</v>
      </c>
      <c r="G75" s="9"/>
      <c r="H75" s="9"/>
      <c r="I75" s="9"/>
      <c r="J75" s="9"/>
      <c r="K75" s="8"/>
      <c r="L75" s="8"/>
      <c r="M75" s="8"/>
    </row>
    <row r="76" spans="1:13" ht="22.5" customHeight="1">
      <c r="A76" s="15">
        <v>21081100</v>
      </c>
      <c r="B76" s="38" t="s">
        <v>71</v>
      </c>
      <c r="C76" s="21">
        <v>125.7</v>
      </c>
      <c r="D76" s="21"/>
      <c r="E76" s="21"/>
      <c r="F76" s="22">
        <f aca="true" t="shared" si="3" ref="F76:F83">C76+D76</f>
        <v>125.7</v>
      </c>
      <c r="G76" s="9"/>
      <c r="H76" s="9"/>
      <c r="I76" s="9"/>
      <c r="J76" s="9"/>
      <c r="K76" s="8"/>
      <c r="L76" s="8"/>
      <c r="M76" s="8"/>
    </row>
    <row r="77" spans="1:13" ht="37.5" customHeight="1">
      <c r="A77" s="33">
        <v>22000000</v>
      </c>
      <c r="B77" s="40" t="s">
        <v>64</v>
      </c>
      <c r="C77" s="19">
        <f>C78+C79+C81</f>
        <v>3568.8</v>
      </c>
      <c r="D77" s="19"/>
      <c r="E77" s="19"/>
      <c r="F77" s="20">
        <f t="shared" si="3"/>
        <v>3568.8</v>
      </c>
      <c r="G77" s="9"/>
      <c r="H77" s="9"/>
      <c r="I77" s="9"/>
      <c r="J77" s="9"/>
      <c r="K77" s="8"/>
      <c r="L77" s="8"/>
      <c r="M77" s="8"/>
    </row>
    <row r="78" spans="1:13" ht="23.25" customHeight="1">
      <c r="A78" s="15">
        <v>22020000</v>
      </c>
      <c r="B78" s="38" t="s">
        <v>65</v>
      </c>
      <c r="C78" s="21">
        <v>20</v>
      </c>
      <c r="D78" s="21"/>
      <c r="E78" s="21"/>
      <c r="F78" s="22">
        <f t="shared" si="3"/>
        <v>20</v>
      </c>
      <c r="G78" s="9"/>
      <c r="H78" s="9"/>
      <c r="I78" s="9"/>
      <c r="J78" s="9"/>
      <c r="K78" s="8"/>
      <c r="L78" s="8"/>
      <c r="M78" s="8"/>
    </row>
    <row r="79" spans="1:13" ht="39.75" customHeight="1">
      <c r="A79" s="33">
        <v>22080000</v>
      </c>
      <c r="B79" s="40" t="s">
        <v>66</v>
      </c>
      <c r="C79" s="19">
        <f>C80</f>
        <v>2200</v>
      </c>
      <c r="D79" s="19"/>
      <c r="E79" s="19"/>
      <c r="F79" s="20">
        <f t="shared" si="3"/>
        <v>2200</v>
      </c>
      <c r="G79" s="9"/>
      <c r="H79" s="9"/>
      <c r="I79" s="9"/>
      <c r="J79" s="9"/>
      <c r="K79" s="8"/>
      <c r="L79" s="8"/>
      <c r="M79" s="8"/>
    </row>
    <row r="80" spans="1:13" ht="35.25" customHeight="1">
      <c r="A80" s="15">
        <v>22080400</v>
      </c>
      <c r="B80" s="38" t="s">
        <v>67</v>
      </c>
      <c r="C80" s="21">
        <v>2200</v>
      </c>
      <c r="D80" s="21"/>
      <c r="E80" s="21"/>
      <c r="F80" s="22">
        <f t="shared" si="3"/>
        <v>2200</v>
      </c>
      <c r="G80" s="9"/>
      <c r="H80" s="9"/>
      <c r="I80" s="9"/>
      <c r="J80" s="9"/>
      <c r="K80" s="8"/>
      <c r="L80" s="8"/>
      <c r="M80" s="8"/>
    </row>
    <row r="81" spans="1:13" ht="18" customHeight="1">
      <c r="A81" s="33">
        <v>22090000</v>
      </c>
      <c r="B81" s="40" t="s">
        <v>68</v>
      </c>
      <c r="C81" s="47">
        <f>C82+C83</f>
        <v>1348.8</v>
      </c>
      <c r="D81" s="19"/>
      <c r="E81" s="19"/>
      <c r="F81" s="20">
        <f t="shared" si="3"/>
        <v>1348.8</v>
      </c>
      <c r="G81" s="9"/>
      <c r="H81" s="9"/>
      <c r="I81" s="9"/>
      <c r="J81" s="9"/>
      <c r="K81" s="8"/>
      <c r="L81" s="8"/>
      <c r="M81" s="8"/>
    </row>
    <row r="82" spans="1:13" ht="58.5" customHeight="1">
      <c r="A82" s="15">
        <v>22090100</v>
      </c>
      <c r="B82" s="68" t="s">
        <v>69</v>
      </c>
      <c r="C82" s="21">
        <v>1258.8</v>
      </c>
      <c r="D82" s="21"/>
      <c r="E82" s="21"/>
      <c r="F82" s="22">
        <f t="shared" si="3"/>
        <v>1258.8</v>
      </c>
      <c r="G82" s="9"/>
      <c r="H82" s="9"/>
      <c r="I82" s="9"/>
      <c r="J82" s="9"/>
      <c r="K82" s="8"/>
      <c r="L82" s="8"/>
      <c r="M82" s="8"/>
    </row>
    <row r="83" spans="1:13" ht="53.25" customHeight="1">
      <c r="A83" s="15">
        <v>22090400</v>
      </c>
      <c r="B83" s="68" t="s">
        <v>70</v>
      </c>
      <c r="C83" s="21">
        <v>90</v>
      </c>
      <c r="D83" s="21"/>
      <c r="E83" s="21"/>
      <c r="F83" s="22">
        <f t="shared" si="3"/>
        <v>90</v>
      </c>
      <c r="G83" s="9"/>
      <c r="H83" s="9"/>
      <c r="I83" s="9"/>
      <c r="J83" s="9"/>
      <c r="K83" s="8"/>
      <c r="L83" s="8"/>
      <c r="M83" s="8"/>
    </row>
    <row r="84" spans="1:13" ht="18.75" hidden="1">
      <c r="A84" s="33">
        <v>24000000</v>
      </c>
      <c r="B84" s="40" t="s">
        <v>72</v>
      </c>
      <c r="C84" s="19">
        <f>C85+C86</f>
        <v>0</v>
      </c>
      <c r="D84" s="19">
        <f>D85+D86</f>
        <v>0</v>
      </c>
      <c r="E84" s="19">
        <f>E85+E86</f>
        <v>0</v>
      </c>
      <c r="F84" s="20"/>
      <c r="G84" s="9"/>
      <c r="H84" s="9"/>
      <c r="I84" s="9"/>
      <c r="J84" s="9"/>
      <c r="K84" s="8"/>
      <c r="L84" s="8"/>
      <c r="M84" s="8"/>
    </row>
    <row r="85" spans="1:13" ht="34.5" customHeight="1" hidden="1">
      <c r="A85" s="15">
        <v>24030000</v>
      </c>
      <c r="B85" s="38" t="s">
        <v>73</v>
      </c>
      <c r="C85" s="21">
        <f>D85+E85+F85</f>
        <v>0</v>
      </c>
      <c r="D85" s="21">
        <v>0</v>
      </c>
      <c r="E85" s="21">
        <v>0</v>
      </c>
      <c r="F85" s="20"/>
      <c r="G85" s="9"/>
      <c r="H85" s="9"/>
      <c r="I85" s="9"/>
      <c r="J85" s="9"/>
      <c r="K85" s="8"/>
      <c r="L85" s="8"/>
      <c r="M85" s="8"/>
    </row>
    <row r="86" spans="1:13" ht="18.75" hidden="1">
      <c r="A86" s="33">
        <v>24060000</v>
      </c>
      <c r="B86" s="40" t="s">
        <v>63</v>
      </c>
      <c r="C86" s="19">
        <f>C87</f>
        <v>0</v>
      </c>
      <c r="D86" s="19">
        <f>D87</f>
        <v>0</v>
      </c>
      <c r="E86" s="19">
        <f>E87</f>
        <v>0</v>
      </c>
      <c r="F86" s="20"/>
      <c r="G86" s="9"/>
      <c r="H86" s="9"/>
      <c r="I86" s="9"/>
      <c r="J86" s="9"/>
      <c r="K86" s="8"/>
      <c r="L86" s="8"/>
      <c r="M86" s="8"/>
    </row>
    <row r="87" spans="1:13" ht="18.75" hidden="1">
      <c r="A87" s="15">
        <v>24060300</v>
      </c>
      <c r="B87" s="38" t="s">
        <v>63</v>
      </c>
      <c r="C87" s="21">
        <f>D87+E87+F87</f>
        <v>0</v>
      </c>
      <c r="D87" s="21">
        <v>0</v>
      </c>
      <c r="E87" s="21">
        <v>0</v>
      </c>
      <c r="F87" s="20"/>
      <c r="G87" s="9"/>
      <c r="H87" s="9"/>
      <c r="I87" s="9"/>
      <c r="J87" s="9"/>
      <c r="K87" s="8"/>
      <c r="L87" s="8"/>
      <c r="M87" s="8"/>
    </row>
    <row r="88" spans="1:13" ht="18.75">
      <c r="A88" s="33">
        <v>24060000</v>
      </c>
      <c r="B88" s="40" t="s">
        <v>63</v>
      </c>
      <c r="C88" s="19">
        <f>C89</f>
        <v>250</v>
      </c>
      <c r="D88" s="19">
        <f>D90</f>
        <v>10</v>
      </c>
      <c r="E88" s="19"/>
      <c r="F88" s="20">
        <f>C88+D88</f>
        <v>260</v>
      </c>
      <c r="G88" s="9"/>
      <c r="H88" s="9"/>
      <c r="I88" s="9"/>
      <c r="J88" s="9"/>
      <c r="K88" s="8"/>
      <c r="L88" s="8"/>
      <c r="M88" s="8"/>
    </row>
    <row r="89" spans="1:13" ht="18.75">
      <c r="A89" s="15">
        <v>24060300</v>
      </c>
      <c r="B89" s="38" t="s">
        <v>63</v>
      </c>
      <c r="C89" s="21">
        <f>50+200</f>
        <v>250</v>
      </c>
      <c r="D89" s="21"/>
      <c r="E89" s="21"/>
      <c r="F89" s="20"/>
      <c r="G89" s="9"/>
      <c r="H89" s="9"/>
      <c r="I89" s="9"/>
      <c r="J89" s="9"/>
      <c r="K89" s="8"/>
      <c r="L89" s="8"/>
      <c r="M89" s="8"/>
    </row>
    <row r="90" spans="1:13" ht="56.25">
      <c r="A90" s="15">
        <v>24062100</v>
      </c>
      <c r="B90" s="68" t="s">
        <v>118</v>
      </c>
      <c r="C90" s="21"/>
      <c r="D90" s="21">
        <v>10</v>
      </c>
      <c r="E90" s="21"/>
      <c r="F90" s="22">
        <f>C90+D90</f>
        <v>10</v>
      </c>
      <c r="G90" s="9"/>
      <c r="H90" s="9"/>
      <c r="I90" s="9"/>
      <c r="J90" s="9"/>
      <c r="K90" s="8"/>
      <c r="L90" s="8"/>
      <c r="M90" s="8"/>
    </row>
    <row r="91" spans="1:13" ht="24.75" customHeight="1">
      <c r="A91" s="33">
        <v>25000000</v>
      </c>
      <c r="B91" s="40" t="s">
        <v>91</v>
      </c>
      <c r="C91" s="47"/>
      <c r="D91" s="47">
        <f>D92+D97</f>
        <v>17567.031</v>
      </c>
      <c r="E91" s="47"/>
      <c r="F91" s="20">
        <f aca="true" t="shared" si="4" ref="F91:F108">C91+D91</f>
        <v>17567.031</v>
      </c>
      <c r="G91" s="9"/>
      <c r="H91" s="9"/>
      <c r="I91" s="9"/>
      <c r="J91" s="9"/>
      <c r="K91" s="8"/>
      <c r="L91" s="8"/>
      <c r="M91" s="8"/>
    </row>
    <row r="92" spans="1:13" ht="24.75" customHeight="1">
      <c r="A92" s="33">
        <v>25010000</v>
      </c>
      <c r="B92" s="40" t="s">
        <v>92</v>
      </c>
      <c r="C92" s="47"/>
      <c r="D92" s="47">
        <f>SUM(D93:D96)</f>
        <v>16449.099</v>
      </c>
      <c r="E92" s="47"/>
      <c r="F92" s="20">
        <f t="shared" si="4"/>
        <v>16449.099</v>
      </c>
      <c r="G92" s="9"/>
      <c r="H92" s="9"/>
      <c r="I92" s="9"/>
      <c r="J92" s="9"/>
      <c r="K92" s="8"/>
      <c r="L92" s="8"/>
      <c r="M92" s="8"/>
    </row>
    <row r="93" spans="1:13" ht="37.5">
      <c r="A93" s="15">
        <v>25010100</v>
      </c>
      <c r="B93" s="68" t="s">
        <v>93</v>
      </c>
      <c r="C93" s="21"/>
      <c r="D93" s="46">
        <v>14437.125</v>
      </c>
      <c r="E93" s="21"/>
      <c r="F93" s="22">
        <f t="shared" si="4"/>
        <v>14437.125</v>
      </c>
      <c r="G93" s="9"/>
      <c r="H93" s="9"/>
      <c r="I93" s="9"/>
      <c r="J93" s="9"/>
      <c r="K93" s="8"/>
      <c r="L93" s="8"/>
      <c r="M93" s="8"/>
    </row>
    <row r="94" spans="1:13" ht="37.5">
      <c r="A94" s="15">
        <v>25010200</v>
      </c>
      <c r="B94" s="68" t="s">
        <v>94</v>
      </c>
      <c r="C94" s="21"/>
      <c r="D94" s="46">
        <v>5</v>
      </c>
      <c r="E94" s="21"/>
      <c r="F94" s="22">
        <f t="shared" si="4"/>
        <v>5</v>
      </c>
      <c r="G94" s="9"/>
      <c r="H94" s="9"/>
      <c r="I94" s="9"/>
      <c r="J94" s="9"/>
      <c r="K94" s="8"/>
      <c r="L94" s="8"/>
      <c r="M94" s="8"/>
    </row>
    <row r="95" spans="1:13" ht="25.5" customHeight="1">
      <c r="A95" s="15">
        <v>25010300</v>
      </c>
      <c r="B95" s="68" t="s">
        <v>95</v>
      </c>
      <c r="C95" s="21"/>
      <c r="D95" s="46">
        <v>1186.674</v>
      </c>
      <c r="E95" s="21"/>
      <c r="F95" s="22">
        <f t="shared" si="4"/>
        <v>1186.674</v>
      </c>
      <c r="G95" s="9"/>
      <c r="H95" s="9"/>
      <c r="I95" s="9"/>
      <c r="J95" s="9"/>
      <c r="K95" s="8"/>
      <c r="L95" s="8"/>
      <c r="M95" s="8"/>
    </row>
    <row r="96" spans="1:13" ht="42" customHeight="1">
      <c r="A96" s="15">
        <v>25010400</v>
      </c>
      <c r="B96" s="68" t="s">
        <v>104</v>
      </c>
      <c r="C96" s="21"/>
      <c r="D96" s="46">
        <v>820.3</v>
      </c>
      <c r="E96" s="21"/>
      <c r="F96" s="22">
        <f t="shared" si="4"/>
        <v>820.3</v>
      </c>
      <c r="G96" s="9"/>
      <c r="H96" s="9"/>
      <c r="I96" s="9"/>
      <c r="J96" s="9"/>
      <c r="K96" s="8"/>
      <c r="L96" s="8"/>
      <c r="M96" s="8"/>
    </row>
    <row r="97" spans="1:13" ht="27" customHeight="1">
      <c r="A97" s="33">
        <v>25020000</v>
      </c>
      <c r="B97" s="40" t="s">
        <v>96</v>
      </c>
      <c r="C97" s="47"/>
      <c r="D97" s="47">
        <f>SUM(D98:D99)</f>
        <v>1117.932</v>
      </c>
      <c r="E97" s="47"/>
      <c r="F97" s="20">
        <f t="shared" si="4"/>
        <v>1117.932</v>
      </c>
      <c r="G97" s="9"/>
      <c r="H97" s="9"/>
      <c r="I97" s="9"/>
      <c r="J97" s="9"/>
      <c r="K97" s="8"/>
      <c r="L97" s="8"/>
      <c r="M97" s="8"/>
    </row>
    <row r="98" spans="1:13" ht="37.5">
      <c r="A98" s="15">
        <v>25020100</v>
      </c>
      <c r="B98" s="38" t="s">
        <v>97</v>
      </c>
      <c r="C98" s="21"/>
      <c r="D98" s="46">
        <v>1012.358</v>
      </c>
      <c r="E98" s="21"/>
      <c r="F98" s="22">
        <f t="shared" si="4"/>
        <v>1012.358</v>
      </c>
      <c r="G98" s="9"/>
      <c r="H98" s="9"/>
      <c r="I98" s="9"/>
      <c r="J98" s="9"/>
      <c r="K98" s="8"/>
      <c r="L98" s="8"/>
      <c r="M98" s="8"/>
    </row>
    <row r="99" spans="1:13" ht="45" customHeight="1">
      <c r="A99" s="15">
        <v>25020200</v>
      </c>
      <c r="B99" s="68" t="s">
        <v>98</v>
      </c>
      <c r="C99" s="21"/>
      <c r="D99" s="46">
        <v>105.574</v>
      </c>
      <c r="E99" s="21"/>
      <c r="F99" s="22">
        <f t="shared" si="4"/>
        <v>105.574</v>
      </c>
      <c r="G99" s="9"/>
      <c r="H99" s="9"/>
      <c r="I99" s="9"/>
      <c r="J99" s="9"/>
      <c r="K99" s="8"/>
      <c r="L99" s="8"/>
      <c r="M99" s="8"/>
    </row>
    <row r="100" spans="1:13" ht="23.25" customHeight="1">
      <c r="A100" s="10">
        <v>30000000</v>
      </c>
      <c r="B100" s="41" t="s">
        <v>74</v>
      </c>
      <c r="C100" s="19">
        <f>C101+C103</f>
        <v>0</v>
      </c>
      <c r="D100" s="19">
        <f>D101+D103</f>
        <v>45199.2</v>
      </c>
      <c r="E100" s="19">
        <f>E101+E103</f>
        <v>45199.2</v>
      </c>
      <c r="F100" s="20">
        <f t="shared" si="4"/>
        <v>45199.2</v>
      </c>
      <c r="G100" s="9"/>
      <c r="H100" s="9"/>
      <c r="I100" s="9"/>
      <c r="J100" s="9"/>
      <c r="K100" s="8"/>
      <c r="L100" s="8"/>
      <c r="M100" s="8"/>
    </row>
    <row r="101" spans="1:13" ht="30.75" customHeight="1">
      <c r="A101" s="10">
        <v>31000000</v>
      </c>
      <c r="B101" s="41" t="s">
        <v>75</v>
      </c>
      <c r="C101" s="19">
        <f>C102</f>
        <v>0</v>
      </c>
      <c r="D101" s="19">
        <f>D102</f>
        <v>15105</v>
      </c>
      <c r="E101" s="19">
        <f>E102</f>
        <v>15105</v>
      </c>
      <c r="F101" s="20">
        <f t="shared" si="4"/>
        <v>15105</v>
      </c>
      <c r="G101" s="9"/>
      <c r="H101" s="9"/>
      <c r="I101" s="9"/>
      <c r="J101" s="9"/>
      <c r="K101" s="8"/>
      <c r="L101" s="8"/>
      <c r="M101" s="8"/>
    </row>
    <row r="102" spans="1:13" ht="56.25">
      <c r="A102" s="11">
        <v>31030000</v>
      </c>
      <c r="B102" s="69" t="s">
        <v>76</v>
      </c>
      <c r="C102" s="21"/>
      <c r="D102" s="21">
        <f>15900*0.95</f>
        <v>15105</v>
      </c>
      <c r="E102" s="21">
        <f>D102</f>
        <v>15105</v>
      </c>
      <c r="F102" s="22">
        <f t="shared" si="4"/>
        <v>15105</v>
      </c>
      <c r="G102" s="9"/>
      <c r="H102" s="9"/>
      <c r="I102" s="9"/>
      <c r="J102" s="9"/>
      <c r="K102" s="8"/>
      <c r="L102" s="8"/>
      <c r="M102" s="8"/>
    </row>
    <row r="103" spans="1:13" ht="33" customHeight="1">
      <c r="A103" s="10">
        <v>33000000</v>
      </c>
      <c r="B103" s="41" t="s">
        <v>77</v>
      </c>
      <c r="C103" s="19">
        <f>C104</f>
        <v>0</v>
      </c>
      <c r="D103" s="19">
        <f>D104</f>
        <v>30094.2</v>
      </c>
      <c r="E103" s="19">
        <f>E104</f>
        <v>30094.2</v>
      </c>
      <c r="F103" s="20">
        <f t="shared" si="4"/>
        <v>30094.2</v>
      </c>
      <c r="G103" s="9"/>
      <c r="H103" s="9"/>
      <c r="I103" s="9"/>
      <c r="J103" s="9"/>
      <c r="K103" s="8"/>
      <c r="L103" s="8"/>
      <c r="M103" s="8"/>
    </row>
    <row r="104" spans="1:13" ht="21.75" customHeight="1">
      <c r="A104" s="11">
        <v>33010000</v>
      </c>
      <c r="B104" s="42" t="s">
        <v>78</v>
      </c>
      <c r="C104" s="21"/>
      <c r="D104" s="46">
        <f>26594.2+3500</f>
        <v>30094.2</v>
      </c>
      <c r="E104" s="21">
        <f>D104</f>
        <v>30094.2</v>
      </c>
      <c r="F104" s="22">
        <f t="shared" si="4"/>
        <v>30094.2</v>
      </c>
      <c r="G104" s="9"/>
      <c r="H104" s="9"/>
      <c r="I104" s="9"/>
      <c r="J104" s="9"/>
      <c r="K104" s="8"/>
      <c r="L104" s="8"/>
      <c r="M104" s="8"/>
    </row>
    <row r="105" spans="1:13" ht="24.75" customHeight="1">
      <c r="A105" s="10">
        <v>50000000</v>
      </c>
      <c r="B105" s="41" t="s">
        <v>79</v>
      </c>
      <c r="C105" s="19">
        <f>C106+C109</f>
        <v>0</v>
      </c>
      <c r="D105" s="19">
        <f>D106+D109</f>
        <v>610</v>
      </c>
      <c r="E105" s="21"/>
      <c r="F105" s="20">
        <f t="shared" si="4"/>
        <v>610</v>
      </c>
      <c r="G105" s="9"/>
      <c r="H105" s="9"/>
      <c r="I105" s="9"/>
      <c r="J105" s="9"/>
      <c r="K105" s="8"/>
      <c r="L105" s="8"/>
      <c r="M105" s="8"/>
    </row>
    <row r="106" spans="1:13" ht="37.5" customHeight="1">
      <c r="A106" s="10">
        <v>50080000</v>
      </c>
      <c r="B106" s="41" t="s">
        <v>80</v>
      </c>
      <c r="C106" s="21"/>
      <c r="D106" s="19">
        <f>D107+D108</f>
        <v>135</v>
      </c>
      <c r="E106" s="21"/>
      <c r="F106" s="20">
        <f t="shared" si="4"/>
        <v>135</v>
      </c>
      <c r="G106" s="9"/>
      <c r="H106" s="9"/>
      <c r="I106" s="9"/>
      <c r="J106" s="9"/>
      <c r="K106" s="8"/>
      <c r="L106" s="8"/>
      <c r="M106" s="8"/>
    </row>
    <row r="107" spans="1:13" ht="52.5" customHeight="1">
      <c r="A107" s="11">
        <v>50080200</v>
      </c>
      <c r="B107" s="69" t="s">
        <v>81</v>
      </c>
      <c r="C107" s="21"/>
      <c r="D107" s="21">
        <v>122.5</v>
      </c>
      <c r="E107" s="21"/>
      <c r="F107" s="22">
        <f t="shared" si="4"/>
        <v>122.5</v>
      </c>
      <c r="G107" s="9"/>
      <c r="H107" s="9"/>
      <c r="I107" s="9"/>
      <c r="J107" s="9"/>
      <c r="K107" s="8"/>
      <c r="L107" s="8"/>
      <c r="M107" s="8"/>
    </row>
    <row r="108" spans="1:13" ht="38.25" customHeight="1">
      <c r="A108" s="11">
        <v>50080300</v>
      </c>
      <c r="B108" s="69" t="s">
        <v>82</v>
      </c>
      <c r="C108" s="21"/>
      <c r="D108" s="21">
        <v>12.5</v>
      </c>
      <c r="E108" s="21"/>
      <c r="F108" s="22">
        <f t="shared" si="4"/>
        <v>12.5</v>
      </c>
      <c r="G108" s="9"/>
      <c r="H108" s="9"/>
      <c r="I108" s="9"/>
      <c r="J108" s="9"/>
      <c r="K108" s="8"/>
      <c r="L108" s="8"/>
      <c r="M108" s="8"/>
    </row>
    <row r="109" spans="1:13" ht="36" customHeight="1" thickBot="1">
      <c r="A109" s="13">
        <v>50110000</v>
      </c>
      <c r="B109" s="43" t="s">
        <v>83</v>
      </c>
      <c r="C109" s="25"/>
      <c r="D109" s="26">
        <v>475</v>
      </c>
      <c r="E109" s="25"/>
      <c r="F109" s="27">
        <f>D109</f>
        <v>475</v>
      </c>
      <c r="G109" s="9"/>
      <c r="H109" s="9"/>
      <c r="I109" s="9"/>
      <c r="J109" s="9"/>
      <c r="K109" s="8"/>
      <c r="L109" s="8"/>
      <c r="M109" s="8"/>
    </row>
    <row r="110" spans="1:13" ht="21.75" customHeight="1" thickBot="1">
      <c r="A110" s="35"/>
      <c r="B110" s="44" t="s">
        <v>84</v>
      </c>
      <c r="C110" s="28">
        <f>C73+C12</f>
        <v>227689.30000000002</v>
      </c>
      <c r="D110" s="28">
        <f>D73+D12+D100+D105</f>
        <v>69099.231</v>
      </c>
      <c r="E110" s="28">
        <f>E100</f>
        <v>45199.2</v>
      </c>
      <c r="F110" s="29">
        <f aca="true" t="shared" si="5" ref="F110:F120">C110+D110</f>
        <v>296788.531</v>
      </c>
      <c r="G110" s="9"/>
      <c r="H110" s="81">
        <f>C110+C114</f>
        <v>296376.9</v>
      </c>
      <c r="I110" s="14">
        <f>1762.1/H110</f>
        <v>0.0059454701091751746</v>
      </c>
      <c r="J110" s="14"/>
      <c r="K110" s="8"/>
      <c r="L110" s="8"/>
      <c r="M110" s="8"/>
    </row>
    <row r="111" spans="1:13" ht="22.5" customHeight="1" thickBot="1">
      <c r="A111" s="36">
        <v>40000000</v>
      </c>
      <c r="B111" s="39" t="s">
        <v>85</v>
      </c>
      <c r="C111" s="28">
        <f>C112</f>
        <v>111245.669</v>
      </c>
      <c r="D111" s="28">
        <f>D112</f>
        <v>1000</v>
      </c>
      <c r="E111" s="28"/>
      <c r="F111" s="29">
        <f>C111+D111</f>
        <v>112245.669</v>
      </c>
      <c r="G111" s="9"/>
      <c r="H111" s="9"/>
      <c r="I111" s="9"/>
      <c r="J111" s="9"/>
      <c r="K111" s="8"/>
      <c r="L111" s="8"/>
      <c r="M111" s="8"/>
    </row>
    <row r="112" spans="1:13" ht="21.75" customHeight="1" thickBot="1">
      <c r="A112" s="36">
        <v>41000000</v>
      </c>
      <c r="B112" s="39" t="s">
        <v>86</v>
      </c>
      <c r="C112" s="73">
        <f>C113+C116</f>
        <v>111245.669</v>
      </c>
      <c r="D112" s="28">
        <f>D116</f>
        <v>1000</v>
      </c>
      <c r="E112" s="28"/>
      <c r="F112" s="29">
        <f>C112+D112</f>
        <v>112245.669</v>
      </c>
      <c r="G112" s="9"/>
      <c r="H112" s="9"/>
      <c r="I112" s="9"/>
      <c r="J112" s="9"/>
      <c r="K112" s="8"/>
      <c r="L112" s="8"/>
      <c r="M112" s="8"/>
    </row>
    <row r="113" spans="1:13" ht="20.25" customHeight="1" thickBot="1">
      <c r="A113" s="36">
        <v>41020000</v>
      </c>
      <c r="B113" s="39" t="s">
        <v>87</v>
      </c>
      <c r="C113" s="28">
        <f>C114+C115</f>
        <v>68687.6</v>
      </c>
      <c r="D113" s="28"/>
      <c r="E113" s="28"/>
      <c r="F113" s="29">
        <f t="shared" si="5"/>
        <v>68687.6</v>
      </c>
      <c r="G113" s="9"/>
      <c r="H113" s="9"/>
      <c r="I113" s="9"/>
      <c r="J113" s="9"/>
      <c r="K113" s="8"/>
      <c r="L113" s="8"/>
      <c r="M113" s="8"/>
    </row>
    <row r="114" spans="1:13" ht="18.75" customHeight="1">
      <c r="A114" s="48">
        <v>41020100</v>
      </c>
      <c r="B114" s="50" t="s">
        <v>88</v>
      </c>
      <c r="C114" s="51">
        <v>68687.6</v>
      </c>
      <c r="D114" s="51"/>
      <c r="E114" s="51"/>
      <c r="F114" s="52">
        <f t="shared" si="5"/>
        <v>68687.6</v>
      </c>
      <c r="G114" s="9"/>
      <c r="H114" s="9"/>
      <c r="I114" s="9"/>
      <c r="J114" s="9"/>
      <c r="K114" s="8"/>
      <c r="L114" s="8"/>
      <c r="M114" s="8"/>
    </row>
    <row r="115" spans="1:13" ht="41.25" customHeight="1" thickBot="1">
      <c r="A115" s="34">
        <v>41020600</v>
      </c>
      <c r="B115" s="64" t="s">
        <v>111</v>
      </c>
      <c r="C115" s="25"/>
      <c r="D115" s="25"/>
      <c r="E115" s="25"/>
      <c r="F115" s="67">
        <f t="shared" si="5"/>
        <v>0</v>
      </c>
      <c r="G115" s="9"/>
      <c r="H115" s="9"/>
      <c r="I115" s="9"/>
      <c r="J115" s="9"/>
      <c r="K115" s="8"/>
      <c r="L115" s="8"/>
      <c r="M115" s="8"/>
    </row>
    <row r="116" spans="1:13" ht="24.75" customHeight="1" thickBot="1">
      <c r="A116" s="36">
        <v>41030000</v>
      </c>
      <c r="B116" s="39" t="s">
        <v>89</v>
      </c>
      <c r="C116" s="28">
        <f>C117+C119+C120+C121+C124+C118+C122+C123</f>
        <v>42558.068999999996</v>
      </c>
      <c r="D116" s="28">
        <f>D122+D124</f>
        <v>1000</v>
      </c>
      <c r="E116" s="28"/>
      <c r="F116" s="29">
        <f t="shared" si="5"/>
        <v>43558.068999999996</v>
      </c>
      <c r="G116" s="9"/>
      <c r="H116" s="9"/>
      <c r="I116" s="9"/>
      <c r="J116" s="9"/>
      <c r="K116" s="8"/>
      <c r="L116" s="8"/>
      <c r="M116" s="8"/>
    </row>
    <row r="117" spans="1:13" ht="70.5" customHeight="1">
      <c r="A117" s="65">
        <v>41030600</v>
      </c>
      <c r="B117" s="70" t="s">
        <v>115</v>
      </c>
      <c r="C117" s="66">
        <v>49.569</v>
      </c>
      <c r="D117" s="66"/>
      <c r="E117" s="66"/>
      <c r="F117" s="67">
        <f t="shared" si="5"/>
        <v>49.569</v>
      </c>
      <c r="G117" s="9"/>
      <c r="H117" s="9"/>
      <c r="I117" s="9"/>
      <c r="J117" s="9"/>
      <c r="K117" s="8"/>
      <c r="L117" s="8"/>
      <c r="M117" s="8"/>
    </row>
    <row r="118" spans="1:13" ht="90" customHeight="1">
      <c r="A118" s="15">
        <v>41030800</v>
      </c>
      <c r="B118" s="71" t="s">
        <v>105</v>
      </c>
      <c r="C118" s="21">
        <v>26324.3</v>
      </c>
      <c r="D118" s="74">
        <v>0</v>
      </c>
      <c r="E118" s="21"/>
      <c r="F118" s="67">
        <f>C118+D118</f>
        <v>26324.3</v>
      </c>
      <c r="G118" s="9"/>
      <c r="H118" s="9"/>
      <c r="I118" s="9"/>
      <c r="J118" s="9"/>
      <c r="K118" s="8"/>
      <c r="L118" s="8"/>
      <c r="M118" s="8"/>
    </row>
    <row r="119" spans="1:13" ht="161.25" customHeight="1">
      <c r="A119" s="15">
        <v>41030900</v>
      </c>
      <c r="B119" s="71" t="s">
        <v>106</v>
      </c>
      <c r="C119" s="21">
        <v>14548.3</v>
      </c>
      <c r="D119" s="21"/>
      <c r="E119" s="21"/>
      <c r="F119" s="67">
        <f t="shared" si="5"/>
        <v>14548.3</v>
      </c>
      <c r="G119" s="9"/>
      <c r="H119" s="9"/>
      <c r="I119" s="9"/>
      <c r="J119" s="9"/>
      <c r="K119" s="8"/>
      <c r="L119" s="8"/>
      <c r="M119" s="8"/>
    </row>
    <row r="120" spans="1:13" ht="72" customHeight="1">
      <c r="A120" s="15">
        <v>41031000</v>
      </c>
      <c r="B120" s="71" t="s">
        <v>107</v>
      </c>
      <c r="C120" s="21">
        <v>329.5</v>
      </c>
      <c r="D120" s="74">
        <v>0</v>
      </c>
      <c r="E120" s="21"/>
      <c r="F120" s="67">
        <f t="shared" si="5"/>
        <v>329.5</v>
      </c>
      <c r="G120" s="9"/>
      <c r="H120" s="9"/>
      <c r="I120" s="9"/>
      <c r="J120" s="9"/>
      <c r="K120" s="8"/>
      <c r="L120" s="8"/>
      <c r="M120" s="8"/>
    </row>
    <row r="121" spans="1:13" ht="109.5" customHeight="1">
      <c r="A121" s="34">
        <v>41032300</v>
      </c>
      <c r="B121" s="72" t="s">
        <v>108</v>
      </c>
      <c r="C121" s="25"/>
      <c r="D121" s="25"/>
      <c r="E121" s="25"/>
      <c r="F121" s="30">
        <f aca="true" t="shared" si="6" ref="F121:F128">C121+D121</f>
        <v>0</v>
      </c>
      <c r="G121" s="9"/>
      <c r="H121" s="9"/>
      <c r="I121" s="9"/>
      <c r="J121" s="9"/>
      <c r="K121" s="8"/>
      <c r="L121" s="8"/>
      <c r="M121" s="8"/>
    </row>
    <row r="122" spans="1:13" ht="111" customHeight="1">
      <c r="A122" s="15">
        <v>41034300</v>
      </c>
      <c r="B122" s="71" t="s">
        <v>109</v>
      </c>
      <c r="C122" s="21"/>
      <c r="D122" s="21"/>
      <c r="E122" s="21"/>
      <c r="F122" s="30">
        <f t="shared" si="6"/>
        <v>0</v>
      </c>
      <c r="G122" s="9"/>
      <c r="H122" s="9"/>
      <c r="I122" s="9"/>
      <c r="J122" s="9"/>
      <c r="K122" s="8"/>
      <c r="L122" s="8"/>
      <c r="M122" s="8"/>
    </row>
    <row r="123" spans="1:13" ht="125.25" customHeight="1">
      <c r="A123" s="15">
        <v>41035800</v>
      </c>
      <c r="B123" s="71" t="s">
        <v>116</v>
      </c>
      <c r="C123" s="21">
        <v>806.4</v>
      </c>
      <c r="D123" s="21"/>
      <c r="E123" s="21"/>
      <c r="F123" s="30">
        <f t="shared" si="6"/>
        <v>806.4</v>
      </c>
      <c r="G123" s="9"/>
      <c r="H123" s="53"/>
      <c r="I123" s="9"/>
      <c r="J123" s="9"/>
      <c r="K123" s="8"/>
      <c r="L123" s="8"/>
      <c r="M123" s="8"/>
    </row>
    <row r="124" spans="1:13" ht="54.75" customHeight="1">
      <c r="A124" s="34">
        <v>41037100</v>
      </c>
      <c r="B124" s="72" t="s">
        <v>110</v>
      </c>
      <c r="C124" s="25">
        <v>500</v>
      </c>
      <c r="D124" s="25">
        <v>1000</v>
      </c>
      <c r="E124" s="25"/>
      <c r="F124" s="30">
        <f t="shared" si="6"/>
        <v>1500</v>
      </c>
      <c r="G124" s="9"/>
      <c r="H124" s="53"/>
      <c r="I124" s="9"/>
      <c r="J124" s="9"/>
      <c r="K124" s="8"/>
      <c r="L124" s="8"/>
      <c r="M124" s="8"/>
    </row>
    <row r="125" spans="1:13" ht="54.75" customHeight="1">
      <c r="A125" s="15"/>
      <c r="B125" s="79" t="s">
        <v>122</v>
      </c>
      <c r="C125" s="21">
        <v>14970</v>
      </c>
      <c r="D125" s="21"/>
      <c r="E125" s="21"/>
      <c r="F125" s="30">
        <f t="shared" si="6"/>
        <v>14970</v>
      </c>
      <c r="G125" s="9"/>
      <c r="H125" s="53"/>
      <c r="I125" s="9"/>
      <c r="J125" s="9"/>
      <c r="K125" s="8"/>
      <c r="L125" s="8"/>
      <c r="M125" s="8"/>
    </row>
    <row r="126" spans="1:13" ht="46.5" customHeight="1" thickBot="1">
      <c r="A126" s="77">
        <v>43010000</v>
      </c>
      <c r="B126" s="80" t="s">
        <v>123</v>
      </c>
      <c r="C126" s="78"/>
      <c r="D126" s="21">
        <v>14970</v>
      </c>
      <c r="E126" s="21">
        <v>14970</v>
      </c>
      <c r="F126" s="30">
        <f t="shared" si="6"/>
        <v>14970</v>
      </c>
      <c r="G126" s="9"/>
      <c r="H126" s="53"/>
      <c r="I126" s="9"/>
      <c r="J126" s="9"/>
      <c r="K126" s="8"/>
      <c r="L126" s="8"/>
      <c r="M126" s="8"/>
    </row>
    <row r="127" spans="1:13" ht="24.75" customHeight="1" thickBot="1">
      <c r="A127" s="49"/>
      <c r="B127" s="44" t="s">
        <v>90</v>
      </c>
      <c r="C127" s="37">
        <f>C111+C110</f>
        <v>338934.96900000004</v>
      </c>
      <c r="D127" s="37">
        <f>D111+D110</f>
        <v>70099.231</v>
      </c>
      <c r="E127" s="37">
        <f>E111+E110</f>
        <v>45199.2</v>
      </c>
      <c r="F127" s="29">
        <f t="shared" si="6"/>
        <v>409034.20000000007</v>
      </c>
      <c r="G127" s="14"/>
      <c r="H127" s="14"/>
      <c r="I127" s="14"/>
      <c r="J127" s="14"/>
      <c r="K127" s="8"/>
      <c r="L127" s="8"/>
      <c r="M127" s="8"/>
    </row>
    <row r="128" spans="1:13" ht="39.75" customHeight="1" thickBot="1">
      <c r="A128" s="18"/>
      <c r="B128" s="45" t="s">
        <v>102</v>
      </c>
      <c r="C128" s="31">
        <v>335972.969</v>
      </c>
      <c r="D128" s="32"/>
      <c r="E128" s="32"/>
      <c r="F128" s="29">
        <f t="shared" si="6"/>
        <v>335972.969</v>
      </c>
      <c r="G128" s="8"/>
      <c r="H128" s="8"/>
      <c r="I128" s="8"/>
      <c r="J128" s="8"/>
      <c r="K128" s="8"/>
      <c r="L128" s="8"/>
      <c r="M128" s="8"/>
    </row>
    <row r="129" spans="1:13" ht="20.25">
      <c r="A129" s="128"/>
      <c r="B129" s="128"/>
      <c r="C129" s="128"/>
      <c r="D129" s="128"/>
      <c r="E129" s="128"/>
      <c r="F129" s="128"/>
      <c r="G129" s="8"/>
      <c r="H129" s="54"/>
      <c r="I129" s="8"/>
      <c r="J129" s="8"/>
      <c r="K129" s="8"/>
      <c r="L129" s="8"/>
      <c r="M129" s="8"/>
    </row>
    <row r="130" spans="1:8" ht="37.5" customHeight="1">
      <c r="A130" s="123"/>
      <c r="B130" s="124"/>
      <c r="C130" s="124"/>
      <c r="D130" s="8"/>
      <c r="E130" s="121"/>
      <c r="F130" s="122"/>
      <c r="H130" s="6"/>
    </row>
    <row r="131" spans="1:8" ht="12.75" customHeight="1">
      <c r="A131" s="124"/>
      <c r="B131" s="124"/>
      <c r="C131" s="124"/>
      <c r="D131" s="8"/>
      <c r="E131" s="122"/>
      <c r="F131" s="122"/>
      <c r="H131" s="6"/>
    </row>
    <row r="132" ht="12.75">
      <c r="H132" s="6"/>
    </row>
    <row r="133" spans="2:8" ht="70.5" customHeight="1">
      <c r="B133" s="56"/>
      <c r="H133" s="55"/>
    </row>
    <row r="134" spans="2:8" ht="18.75">
      <c r="B134" s="56"/>
      <c r="H134" s="6"/>
    </row>
    <row r="135" spans="2:8" ht="97.5" customHeight="1">
      <c r="B135" s="56"/>
      <c r="H135" s="6"/>
    </row>
    <row r="136" spans="2:8" ht="18.75">
      <c r="B136" s="56"/>
      <c r="H136" s="6"/>
    </row>
    <row r="137" spans="2:8" ht="18.75">
      <c r="B137" s="57"/>
      <c r="H137" s="6"/>
    </row>
    <row r="138" spans="2:8" ht="18.75">
      <c r="B138" s="57"/>
      <c r="H138" s="6"/>
    </row>
    <row r="139" spans="2:8" ht="56.25" customHeight="1">
      <c r="B139" s="57"/>
      <c r="H139" s="6"/>
    </row>
    <row r="140" spans="2:8" ht="18.75">
      <c r="B140" s="57"/>
      <c r="H140" s="6"/>
    </row>
    <row r="141" spans="2:8" ht="18.75">
      <c r="B141" s="57"/>
      <c r="H141" s="6"/>
    </row>
    <row r="142" spans="2:8" ht="18.75">
      <c r="B142" s="57"/>
      <c r="H142" s="55"/>
    </row>
    <row r="143" spans="2:8" ht="18.75">
      <c r="B143" s="58"/>
      <c r="H143" s="6"/>
    </row>
    <row r="144" spans="2:8" ht="18.75">
      <c r="B144" s="59"/>
      <c r="H144" s="55"/>
    </row>
    <row r="145" spans="2:8" ht="18.75">
      <c r="B145" s="60"/>
      <c r="H145" s="6"/>
    </row>
    <row r="146" ht="18.75">
      <c r="B146" s="60"/>
    </row>
    <row r="147" ht="18.75">
      <c r="B147" s="60"/>
    </row>
    <row r="148" ht="18.75">
      <c r="B148" s="60"/>
    </row>
    <row r="149" ht="18.75">
      <c r="B149" s="61"/>
    </row>
    <row r="150" ht="18.75">
      <c r="B150" s="60"/>
    </row>
    <row r="151" ht="18.75">
      <c r="B151" s="60"/>
    </row>
    <row r="152" ht="18.75">
      <c r="B152" s="60"/>
    </row>
    <row r="153" ht="18.75">
      <c r="B153" s="60"/>
    </row>
    <row r="154" ht="18.75">
      <c r="B154" s="60"/>
    </row>
    <row r="155" ht="18.75">
      <c r="B155" s="60"/>
    </row>
    <row r="156" ht="18.75">
      <c r="B156" s="60"/>
    </row>
    <row r="157" ht="18.75">
      <c r="B157" s="60"/>
    </row>
    <row r="158" ht="18.75">
      <c r="B158" s="60"/>
    </row>
    <row r="159" ht="18.75">
      <c r="B159" s="60"/>
    </row>
    <row r="160" ht="114.75" customHeight="1">
      <c r="B160" s="61"/>
    </row>
    <row r="161" ht="18.75">
      <c r="B161" s="60"/>
    </row>
    <row r="162" ht="129.75" customHeight="1">
      <c r="B162" s="61"/>
    </row>
    <row r="163" ht="18.75">
      <c r="B163" s="60"/>
    </row>
    <row r="164" ht="18.75">
      <c r="B164" s="59"/>
    </row>
    <row r="165" ht="18.75">
      <c r="B165" s="59"/>
    </row>
    <row r="166" ht="18.75">
      <c r="B166" s="59"/>
    </row>
    <row r="167" ht="18.75">
      <c r="B167" s="59"/>
    </row>
    <row r="168" ht="18.75">
      <c r="B168" s="59"/>
    </row>
    <row r="169" ht="18.75">
      <c r="B169" s="59"/>
    </row>
    <row r="170" ht="18.75">
      <c r="B170" s="59"/>
    </row>
    <row r="171" ht="18.75">
      <c r="B171" s="59"/>
    </row>
    <row r="172" ht="18.75">
      <c r="B172" s="59"/>
    </row>
    <row r="173" ht="18.75">
      <c r="B173" s="59"/>
    </row>
    <row r="174" ht="18.75">
      <c r="B174" s="59"/>
    </row>
    <row r="175" ht="18.75">
      <c r="B175" s="59"/>
    </row>
    <row r="176" ht="18.75">
      <c r="B176" s="59"/>
    </row>
    <row r="177" ht="18.75">
      <c r="B177" s="59"/>
    </row>
    <row r="178" ht="18.75">
      <c r="B178" s="59"/>
    </row>
    <row r="179" ht="18.75">
      <c r="B179" s="59"/>
    </row>
    <row r="180" ht="18.75">
      <c r="B180" s="59"/>
    </row>
    <row r="181" ht="18.75">
      <c r="B181" s="59"/>
    </row>
    <row r="182" ht="18.75">
      <c r="B182" s="59"/>
    </row>
    <row r="183" ht="18.75">
      <c r="B183" s="62"/>
    </row>
    <row r="184" ht="18.75">
      <c r="B184" s="62"/>
    </row>
    <row r="185" ht="18.75">
      <c r="B185" s="62"/>
    </row>
    <row r="186" ht="18">
      <c r="B186" s="63"/>
    </row>
    <row r="187" ht="18">
      <c r="B187" s="63"/>
    </row>
    <row r="188" ht="18">
      <c r="B188" s="63"/>
    </row>
    <row r="189" ht="18">
      <c r="B189" s="63"/>
    </row>
    <row r="190" ht="18">
      <c r="B190" s="63"/>
    </row>
    <row r="191" ht="18">
      <c r="B191" s="63"/>
    </row>
    <row r="192" ht="18">
      <c r="B192" s="63"/>
    </row>
    <row r="193" ht="18">
      <c r="B193" s="63"/>
    </row>
    <row r="194" ht="18">
      <c r="B194" s="63"/>
    </row>
    <row r="195" ht="18">
      <c r="B195" s="63"/>
    </row>
    <row r="196" ht="18">
      <c r="B196" s="63"/>
    </row>
    <row r="197" ht="18">
      <c r="B197" s="63"/>
    </row>
    <row r="198" ht="18">
      <c r="B198" s="63"/>
    </row>
    <row r="199" ht="18">
      <c r="B199" s="63"/>
    </row>
    <row r="200" ht="18">
      <c r="B200" s="63"/>
    </row>
    <row r="201" ht="18">
      <c r="B201" s="63"/>
    </row>
    <row r="202" ht="18">
      <c r="B202" s="63"/>
    </row>
    <row r="203" ht="18">
      <c r="B203" s="63"/>
    </row>
    <row r="204" ht="18">
      <c r="B204" s="63"/>
    </row>
    <row r="205" ht="18">
      <c r="B205" s="63"/>
    </row>
    <row r="206" ht="18">
      <c r="B206" s="63"/>
    </row>
    <row r="207" ht="18">
      <c r="B207" s="63"/>
    </row>
    <row r="208" ht="18">
      <c r="B208" s="63"/>
    </row>
    <row r="209" ht="18">
      <c r="B209" s="63"/>
    </row>
    <row r="210" ht="18">
      <c r="B210" s="63"/>
    </row>
    <row r="211" ht="18">
      <c r="B211" s="63"/>
    </row>
    <row r="212" ht="18">
      <c r="B212" s="63"/>
    </row>
    <row r="213" ht="18">
      <c r="B213" s="63"/>
    </row>
    <row r="214" ht="18">
      <c r="B214" s="63"/>
    </row>
    <row r="215" ht="18">
      <c r="B215" s="63"/>
    </row>
    <row r="216" ht="18">
      <c r="B216" s="63"/>
    </row>
    <row r="217" ht="18">
      <c r="B217" s="63"/>
    </row>
    <row r="218" ht="18">
      <c r="B218" s="63"/>
    </row>
    <row r="219" ht="18">
      <c r="B219" s="63"/>
    </row>
    <row r="220" ht="18">
      <c r="B220" s="63"/>
    </row>
    <row r="221" ht="18">
      <c r="B221" s="63"/>
    </row>
    <row r="222" ht="18">
      <c r="B222" s="63"/>
    </row>
    <row r="223" ht="18">
      <c r="B223" s="63"/>
    </row>
    <row r="224" ht="18">
      <c r="B224" s="63"/>
    </row>
    <row r="225" ht="18">
      <c r="B225" s="63"/>
    </row>
    <row r="226" ht="18">
      <c r="B226" s="63"/>
    </row>
    <row r="227" ht="18">
      <c r="B227" s="63"/>
    </row>
    <row r="228" ht="18">
      <c r="B228" s="63"/>
    </row>
    <row r="229" ht="18">
      <c r="B229" s="63"/>
    </row>
    <row r="230" ht="18">
      <c r="B230" s="63"/>
    </row>
    <row r="231" ht="18">
      <c r="B231" s="63"/>
    </row>
    <row r="232" ht="18">
      <c r="B232" s="63"/>
    </row>
    <row r="233" ht="18">
      <c r="B233" s="63"/>
    </row>
    <row r="234" ht="18">
      <c r="B234" s="63"/>
    </row>
    <row r="235" ht="18">
      <c r="B235" s="63"/>
    </row>
    <row r="236" ht="18">
      <c r="B236" s="63"/>
    </row>
    <row r="237" ht="18">
      <c r="B237" s="63"/>
    </row>
    <row r="238" ht="18">
      <c r="B238" s="63"/>
    </row>
    <row r="239" ht="18">
      <c r="B239" s="63"/>
    </row>
    <row r="240" ht="18">
      <c r="B240" s="63"/>
    </row>
    <row r="241" ht="18">
      <c r="B241" s="63"/>
    </row>
    <row r="242" ht="18">
      <c r="B242" s="63"/>
    </row>
    <row r="243" ht="18">
      <c r="B243" s="63"/>
    </row>
    <row r="244" ht="18">
      <c r="B244" s="63"/>
    </row>
    <row r="245" ht="18">
      <c r="B245" s="63"/>
    </row>
    <row r="246" ht="18">
      <c r="B246" s="63"/>
    </row>
    <row r="247" ht="18">
      <c r="B247" s="63"/>
    </row>
    <row r="248" ht="18">
      <c r="B248" s="63"/>
    </row>
    <row r="249" ht="18">
      <c r="B249" s="63"/>
    </row>
    <row r="250" ht="18">
      <c r="B250" s="63"/>
    </row>
    <row r="251" ht="18">
      <c r="B251" s="63"/>
    </row>
    <row r="252" ht="18">
      <c r="B252" s="63"/>
    </row>
    <row r="253" ht="18">
      <c r="B253" s="63"/>
    </row>
    <row r="254" ht="18">
      <c r="B254" s="63"/>
    </row>
    <row r="255" ht="18">
      <c r="B255" s="63"/>
    </row>
    <row r="256" ht="18">
      <c r="B256" s="63"/>
    </row>
    <row r="257" ht="18">
      <c r="B257" s="63"/>
    </row>
    <row r="258" ht="18">
      <c r="B258" s="63"/>
    </row>
    <row r="259" ht="18">
      <c r="B259" s="63"/>
    </row>
    <row r="260" ht="18">
      <c r="B260" s="63"/>
    </row>
    <row r="261" ht="18">
      <c r="B261" s="63"/>
    </row>
    <row r="262" ht="18">
      <c r="B262" s="63"/>
    </row>
    <row r="263" ht="18">
      <c r="B263" s="63"/>
    </row>
    <row r="264" ht="18">
      <c r="B264" s="63"/>
    </row>
    <row r="265" ht="18">
      <c r="B265" s="63"/>
    </row>
    <row r="266" ht="18">
      <c r="B266" s="63"/>
    </row>
    <row r="267" ht="18">
      <c r="B267" s="63"/>
    </row>
    <row r="268" ht="18">
      <c r="B268" s="63"/>
    </row>
    <row r="269" ht="18">
      <c r="B269" s="63"/>
    </row>
    <row r="270" ht="18">
      <c r="B270" s="63"/>
    </row>
    <row r="271" ht="18">
      <c r="B271" s="63"/>
    </row>
    <row r="272" ht="18">
      <c r="B272" s="63"/>
    </row>
    <row r="273" ht="18">
      <c r="B273" s="63"/>
    </row>
    <row r="274" ht="18">
      <c r="B274" s="63"/>
    </row>
    <row r="275" ht="18">
      <c r="B275" s="63"/>
    </row>
    <row r="276" ht="18">
      <c r="B276" s="63"/>
    </row>
    <row r="277" ht="18">
      <c r="B277" s="63"/>
    </row>
    <row r="278" ht="18">
      <c r="B278" s="63"/>
    </row>
    <row r="279" ht="18">
      <c r="B279" s="63"/>
    </row>
    <row r="280" ht="18">
      <c r="B280" s="63"/>
    </row>
    <row r="281" ht="18">
      <c r="B281" s="63"/>
    </row>
    <row r="282" ht="18">
      <c r="B282" s="63"/>
    </row>
    <row r="283" ht="18">
      <c r="B283" s="63"/>
    </row>
    <row r="284" ht="18">
      <c r="B284" s="63"/>
    </row>
    <row r="285" ht="18">
      <c r="B285" s="63"/>
    </row>
    <row r="286" ht="18">
      <c r="B286" s="63"/>
    </row>
    <row r="287" ht="18">
      <c r="B287" s="63"/>
    </row>
    <row r="288" ht="18">
      <c r="B288" s="63"/>
    </row>
    <row r="289" ht="18">
      <c r="B289" s="63"/>
    </row>
    <row r="290" ht="18">
      <c r="B290" s="63"/>
    </row>
    <row r="291" ht="18">
      <c r="B291" s="63"/>
    </row>
    <row r="292" ht="18">
      <c r="B292" s="63"/>
    </row>
    <row r="293" ht="18">
      <c r="B293" s="63"/>
    </row>
    <row r="294" ht="18">
      <c r="B294" s="63"/>
    </row>
    <row r="295" ht="18">
      <c r="B295" s="63"/>
    </row>
    <row r="296" ht="18">
      <c r="B296" s="63"/>
    </row>
    <row r="297" ht="18">
      <c r="B297" s="63"/>
    </row>
    <row r="298" ht="18">
      <c r="B298" s="63"/>
    </row>
    <row r="299" ht="18">
      <c r="B299" s="63"/>
    </row>
    <row r="300" ht="18">
      <c r="B300" s="63"/>
    </row>
    <row r="301" ht="18">
      <c r="B301" s="63"/>
    </row>
    <row r="302" ht="18">
      <c r="B302" s="63"/>
    </row>
    <row r="303" ht="18">
      <c r="B303" s="63"/>
    </row>
    <row r="304" ht="18">
      <c r="B304" s="63"/>
    </row>
    <row r="305" ht="18">
      <c r="B305" s="63"/>
    </row>
    <row r="306" ht="18">
      <c r="B306" s="63"/>
    </row>
    <row r="307" ht="18">
      <c r="B307" s="63"/>
    </row>
    <row r="308" ht="18">
      <c r="B308" s="63"/>
    </row>
    <row r="309" ht="18">
      <c r="B309" s="63"/>
    </row>
    <row r="310" ht="18">
      <c r="B310" s="63"/>
    </row>
    <row r="311" ht="18">
      <c r="B311" s="63"/>
    </row>
    <row r="312" ht="18">
      <c r="B312" s="63"/>
    </row>
    <row r="313" ht="18">
      <c r="B313" s="63"/>
    </row>
    <row r="314" ht="18">
      <c r="B314" s="63"/>
    </row>
    <row r="315" ht="18">
      <c r="B315" s="63"/>
    </row>
    <row r="316" ht="18">
      <c r="B316" s="63"/>
    </row>
    <row r="317" ht="18">
      <c r="B317" s="63"/>
    </row>
    <row r="318" ht="18">
      <c r="B318" s="63"/>
    </row>
    <row r="319" ht="18">
      <c r="B319" s="63"/>
    </row>
    <row r="320" ht="18">
      <c r="B320" s="63"/>
    </row>
    <row r="321" ht="18">
      <c r="B321" s="63"/>
    </row>
    <row r="322" ht="18">
      <c r="B322" s="63"/>
    </row>
    <row r="323" ht="18">
      <c r="B323" s="63"/>
    </row>
    <row r="324" ht="18">
      <c r="B324" s="63"/>
    </row>
    <row r="325" ht="18">
      <c r="B325" s="63"/>
    </row>
    <row r="326" ht="18">
      <c r="B326" s="63"/>
    </row>
    <row r="327" ht="18">
      <c r="B327" s="63"/>
    </row>
    <row r="328" ht="18">
      <c r="B328" s="63"/>
    </row>
    <row r="329" ht="18">
      <c r="B329" s="63"/>
    </row>
    <row r="330" ht="18">
      <c r="B330" s="63"/>
    </row>
    <row r="331" ht="18">
      <c r="B331" s="63"/>
    </row>
    <row r="332" ht="18">
      <c r="B332" s="63"/>
    </row>
    <row r="333" ht="18">
      <c r="B333" s="63"/>
    </row>
    <row r="334" ht="18">
      <c r="B334" s="63"/>
    </row>
    <row r="335" ht="18">
      <c r="B335" s="63"/>
    </row>
    <row r="336" ht="18">
      <c r="B336" s="63"/>
    </row>
    <row r="337" ht="18">
      <c r="B337" s="63"/>
    </row>
    <row r="338" ht="18">
      <c r="B338" s="63"/>
    </row>
    <row r="339" ht="18">
      <c r="B339" s="63"/>
    </row>
    <row r="340" ht="18">
      <c r="B340" s="63"/>
    </row>
    <row r="341" ht="18">
      <c r="B341" s="63"/>
    </row>
    <row r="342" ht="18">
      <c r="B342" s="63"/>
    </row>
    <row r="343" ht="18">
      <c r="B343" s="63"/>
    </row>
    <row r="344" ht="18">
      <c r="B344" s="63"/>
    </row>
    <row r="345" ht="18">
      <c r="B345" s="63"/>
    </row>
    <row r="346" ht="18">
      <c r="B346" s="63"/>
    </row>
    <row r="347" ht="18">
      <c r="B347" s="63"/>
    </row>
    <row r="348" ht="18">
      <c r="B348" s="63"/>
    </row>
    <row r="349" ht="18">
      <c r="B349" s="63"/>
    </row>
    <row r="350" ht="18">
      <c r="B350" s="63"/>
    </row>
    <row r="351" ht="18">
      <c r="B351" s="63"/>
    </row>
    <row r="352" ht="18">
      <c r="B352" s="63"/>
    </row>
    <row r="353" ht="18">
      <c r="B353" s="63"/>
    </row>
    <row r="354" ht="18">
      <c r="B354" s="63"/>
    </row>
    <row r="355" ht="18">
      <c r="B355" s="63"/>
    </row>
    <row r="356" ht="18">
      <c r="B356" s="63"/>
    </row>
    <row r="357" ht="18">
      <c r="B357" s="63"/>
    </row>
    <row r="358" ht="18">
      <c r="B358" s="63"/>
    </row>
    <row r="359" ht="18">
      <c r="B359" s="63"/>
    </row>
    <row r="360" ht="18">
      <c r="B360" s="63"/>
    </row>
    <row r="361" ht="18">
      <c r="B361" s="63"/>
    </row>
    <row r="362" ht="18">
      <c r="B362" s="63"/>
    </row>
    <row r="363" ht="18">
      <c r="B363" s="63"/>
    </row>
    <row r="364" ht="18">
      <c r="B364" s="63"/>
    </row>
    <row r="365" ht="18">
      <c r="B365" s="63"/>
    </row>
    <row r="366" ht="18">
      <c r="B366" s="63"/>
    </row>
    <row r="367" ht="18">
      <c r="B367" s="63"/>
    </row>
    <row r="368" ht="18">
      <c r="B368" s="63"/>
    </row>
    <row r="369" ht="18">
      <c r="B369" s="63"/>
    </row>
    <row r="370" ht="18">
      <c r="B370" s="63"/>
    </row>
    <row r="371" ht="18">
      <c r="B371" s="63"/>
    </row>
    <row r="372" ht="18">
      <c r="B372" s="63"/>
    </row>
    <row r="373" ht="18">
      <c r="B373" s="63"/>
    </row>
    <row r="374" ht="18">
      <c r="B374" s="63"/>
    </row>
    <row r="375" ht="18">
      <c r="B375" s="63"/>
    </row>
    <row r="376" ht="18">
      <c r="B376" s="63"/>
    </row>
    <row r="377" ht="18">
      <c r="B377" s="63"/>
    </row>
    <row r="378" ht="18">
      <c r="B378" s="63"/>
    </row>
    <row r="379" ht="18">
      <c r="B379" s="63"/>
    </row>
    <row r="380" ht="18">
      <c r="B380" s="63"/>
    </row>
    <row r="381" ht="18">
      <c r="B381" s="63"/>
    </row>
    <row r="382" ht="18">
      <c r="B382" s="63"/>
    </row>
    <row r="383" ht="18">
      <c r="B383" s="63"/>
    </row>
    <row r="384" ht="18">
      <c r="B384" s="63"/>
    </row>
    <row r="385" ht="18">
      <c r="B385" s="63"/>
    </row>
    <row r="386" ht="18">
      <c r="B386" s="63"/>
    </row>
    <row r="387" ht="18">
      <c r="B387" s="63"/>
    </row>
    <row r="388" ht="18">
      <c r="B388" s="63"/>
    </row>
    <row r="389" ht="18">
      <c r="B389" s="63"/>
    </row>
    <row r="390" ht="18">
      <c r="B390" s="63"/>
    </row>
    <row r="391" ht="18">
      <c r="B391" s="63"/>
    </row>
    <row r="392" ht="18">
      <c r="B392" s="63"/>
    </row>
    <row r="393" ht="18">
      <c r="B393" s="63"/>
    </row>
    <row r="394" ht="18">
      <c r="B394" s="63"/>
    </row>
    <row r="395" ht="18">
      <c r="B395" s="63"/>
    </row>
    <row r="396" ht="18">
      <c r="B396" s="63"/>
    </row>
    <row r="397" ht="18">
      <c r="B397" s="63"/>
    </row>
    <row r="398" ht="18">
      <c r="B398" s="63"/>
    </row>
    <row r="399" ht="18">
      <c r="B399" s="63"/>
    </row>
    <row r="400" ht="18">
      <c r="B400" s="63"/>
    </row>
    <row r="401" ht="18">
      <c r="B401" s="63"/>
    </row>
    <row r="402" ht="18">
      <c r="B402" s="63"/>
    </row>
    <row r="403" ht="18">
      <c r="B403" s="63"/>
    </row>
    <row r="404" ht="18">
      <c r="B404" s="63"/>
    </row>
    <row r="405" ht="18">
      <c r="B405" s="63"/>
    </row>
    <row r="406" ht="18">
      <c r="B406" s="63"/>
    </row>
    <row r="407" ht="18">
      <c r="B407" s="63"/>
    </row>
    <row r="408" ht="18">
      <c r="B408" s="63"/>
    </row>
    <row r="409" ht="18">
      <c r="B409" s="63"/>
    </row>
    <row r="410" ht="18">
      <c r="B410" s="63"/>
    </row>
    <row r="411" ht="18">
      <c r="B411" s="63"/>
    </row>
    <row r="412" ht="18">
      <c r="B412" s="63"/>
    </row>
    <row r="413" ht="18">
      <c r="B413" s="63"/>
    </row>
    <row r="414" ht="18">
      <c r="B414" s="63"/>
    </row>
    <row r="415" ht="18">
      <c r="B415" s="63"/>
    </row>
    <row r="416" ht="18">
      <c r="B416" s="63"/>
    </row>
    <row r="417" ht="18">
      <c r="B417" s="63"/>
    </row>
    <row r="418" ht="18">
      <c r="B418" s="63"/>
    </row>
    <row r="419" ht="18">
      <c r="B419" s="63"/>
    </row>
    <row r="420" ht="18">
      <c r="B420" s="63"/>
    </row>
    <row r="421" ht="18">
      <c r="B421" s="63"/>
    </row>
    <row r="422" ht="18">
      <c r="B422" s="63"/>
    </row>
    <row r="423" ht="18">
      <c r="B423" s="63"/>
    </row>
    <row r="424" ht="18">
      <c r="B424" s="63"/>
    </row>
    <row r="425" ht="18">
      <c r="B425" s="63"/>
    </row>
    <row r="426" ht="18">
      <c r="B426" s="63"/>
    </row>
    <row r="427" ht="18">
      <c r="B427" s="63"/>
    </row>
    <row r="428" ht="18">
      <c r="B428" s="63"/>
    </row>
    <row r="429" ht="18">
      <c r="B429" s="63"/>
    </row>
    <row r="430" ht="18">
      <c r="B430" s="63"/>
    </row>
    <row r="431" ht="18">
      <c r="B431" s="63"/>
    </row>
    <row r="432" ht="18">
      <c r="B432" s="63"/>
    </row>
    <row r="433" ht="18">
      <c r="B433" s="63"/>
    </row>
    <row r="434" ht="18">
      <c r="B434" s="63"/>
    </row>
    <row r="435" ht="18">
      <c r="B435" s="63"/>
    </row>
    <row r="436" ht="18">
      <c r="B436" s="63"/>
    </row>
    <row r="437" ht="18">
      <c r="B437" s="63"/>
    </row>
    <row r="438" ht="18">
      <c r="B438" s="63"/>
    </row>
    <row r="439" ht="18">
      <c r="B439" s="63"/>
    </row>
    <row r="440" ht="18">
      <c r="B440" s="63"/>
    </row>
    <row r="441" ht="18">
      <c r="B441" s="63"/>
    </row>
    <row r="442" ht="18">
      <c r="B442" s="63"/>
    </row>
    <row r="443" ht="18">
      <c r="B443" s="63"/>
    </row>
    <row r="444" ht="18">
      <c r="B444" s="63"/>
    </row>
    <row r="445" ht="18">
      <c r="B445" s="63"/>
    </row>
    <row r="446" ht="18">
      <c r="B446" s="63"/>
    </row>
    <row r="447" ht="18">
      <c r="B447" s="63"/>
    </row>
    <row r="448" ht="18">
      <c r="B448" s="63"/>
    </row>
    <row r="449" ht="18">
      <c r="B449" s="63"/>
    </row>
    <row r="450" ht="18">
      <c r="B450" s="63"/>
    </row>
    <row r="451" ht="18">
      <c r="B451" s="63"/>
    </row>
    <row r="452" ht="18">
      <c r="B452" s="63"/>
    </row>
    <row r="453" ht="18">
      <c r="B453" s="63"/>
    </row>
    <row r="454" ht="18">
      <c r="B454" s="63"/>
    </row>
    <row r="455" ht="18">
      <c r="B455" s="63"/>
    </row>
    <row r="456" ht="18">
      <c r="B456" s="63"/>
    </row>
    <row r="457" ht="18">
      <c r="B457" s="63"/>
    </row>
    <row r="458" ht="18">
      <c r="B458" s="63"/>
    </row>
    <row r="459" ht="18">
      <c r="B459" s="63"/>
    </row>
    <row r="460" ht="18">
      <c r="B460" s="63"/>
    </row>
    <row r="461" ht="18">
      <c r="B461" s="63"/>
    </row>
    <row r="462" ht="18">
      <c r="B462" s="63"/>
    </row>
    <row r="463" ht="18">
      <c r="B463" s="63"/>
    </row>
    <row r="464" ht="18">
      <c r="B464" s="63"/>
    </row>
    <row r="465" ht="18">
      <c r="B465" s="63"/>
    </row>
    <row r="466" ht="18">
      <c r="B466" s="63"/>
    </row>
    <row r="467" ht="18">
      <c r="B467" s="63"/>
    </row>
    <row r="468" ht="18">
      <c r="B468" s="63"/>
    </row>
    <row r="469" ht="18">
      <c r="B469" s="63"/>
    </row>
    <row r="470" ht="18">
      <c r="B470" s="63"/>
    </row>
    <row r="471" ht="18">
      <c r="B471" s="63"/>
    </row>
    <row r="472" ht="18">
      <c r="B472" s="63"/>
    </row>
    <row r="473" ht="18">
      <c r="B473" s="63"/>
    </row>
    <row r="474" ht="18">
      <c r="B474" s="63"/>
    </row>
    <row r="475" ht="18">
      <c r="B475" s="63"/>
    </row>
    <row r="476" ht="18">
      <c r="B476" s="63"/>
    </row>
    <row r="477" ht="18">
      <c r="B477" s="63"/>
    </row>
    <row r="478" ht="18">
      <c r="B478" s="63"/>
    </row>
    <row r="479" ht="18">
      <c r="B479" s="63"/>
    </row>
    <row r="480" ht="18">
      <c r="B480" s="63"/>
    </row>
    <row r="481" ht="18">
      <c r="B481" s="63"/>
    </row>
    <row r="482" ht="18">
      <c r="B482" s="63"/>
    </row>
    <row r="483" ht="18">
      <c r="B483" s="63"/>
    </row>
    <row r="484" ht="18">
      <c r="B484" s="63"/>
    </row>
    <row r="485" ht="18">
      <c r="B485" s="63"/>
    </row>
    <row r="486" ht="18">
      <c r="B486" s="63"/>
    </row>
    <row r="487" ht="18">
      <c r="B487" s="63"/>
    </row>
    <row r="488" ht="18">
      <c r="B488" s="63"/>
    </row>
    <row r="489" ht="18">
      <c r="B489" s="63"/>
    </row>
    <row r="490" ht="18">
      <c r="B490" s="63"/>
    </row>
    <row r="491" ht="18">
      <c r="B491" s="63"/>
    </row>
    <row r="492" ht="18">
      <c r="B492" s="63"/>
    </row>
    <row r="493" ht="18">
      <c r="B493" s="63"/>
    </row>
    <row r="494" ht="18">
      <c r="B494" s="63"/>
    </row>
    <row r="495" ht="18">
      <c r="B495" s="63"/>
    </row>
    <row r="496" ht="18">
      <c r="B496" s="63"/>
    </row>
    <row r="497" ht="18">
      <c r="B497" s="63"/>
    </row>
    <row r="498" ht="18">
      <c r="B498" s="63"/>
    </row>
    <row r="499" ht="18">
      <c r="B499" s="63"/>
    </row>
    <row r="500" ht="18">
      <c r="B500" s="63"/>
    </row>
    <row r="501" ht="18">
      <c r="B501" s="63"/>
    </row>
    <row r="502" ht="18">
      <c r="B502" s="63"/>
    </row>
    <row r="503" ht="18">
      <c r="B503" s="63"/>
    </row>
    <row r="504" ht="18">
      <c r="B504" s="63"/>
    </row>
    <row r="505" ht="18">
      <c r="B505" s="63"/>
    </row>
    <row r="506" ht="18">
      <c r="B506" s="63"/>
    </row>
    <row r="507" ht="18">
      <c r="B507" s="63"/>
    </row>
    <row r="508" ht="18">
      <c r="B508" s="63"/>
    </row>
    <row r="509" ht="18">
      <c r="B509" s="63"/>
    </row>
    <row r="510" ht="18">
      <c r="B510" s="63"/>
    </row>
    <row r="511" ht="18">
      <c r="B511" s="63"/>
    </row>
    <row r="512" ht="18">
      <c r="B512" s="63"/>
    </row>
    <row r="513" ht="18">
      <c r="B513" s="63"/>
    </row>
    <row r="514" ht="18">
      <c r="B514" s="63"/>
    </row>
    <row r="515" ht="18">
      <c r="B515" s="63"/>
    </row>
    <row r="516" ht="18">
      <c r="B516" s="63"/>
    </row>
    <row r="517" ht="18">
      <c r="B517" s="63"/>
    </row>
    <row r="518" ht="18">
      <c r="B518" s="63"/>
    </row>
    <row r="519" ht="18">
      <c r="B519" s="63"/>
    </row>
    <row r="520" ht="18">
      <c r="B520" s="63"/>
    </row>
    <row r="521" ht="18">
      <c r="B521" s="63"/>
    </row>
    <row r="522" ht="18">
      <c r="B522" s="63"/>
    </row>
    <row r="523" ht="18">
      <c r="B523" s="63"/>
    </row>
    <row r="524" ht="18">
      <c r="B524" s="63"/>
    </row>
    <row r="525" ht="18">
      <c r="B525" s="63"/>
    </row>
    <row r="526" ht="18">
      <c r="B526" s="63"/>
    </row>
    <row r="527" ht="18">
      <c r="B527" s="63"/>
    </row>
    <row r="528" ht="18">
      <c r="B528" s="63"/>
    </row>
    <row r="529" ht="18">
      <c r="B529" s="63"/>
    </row>
    <row r="530" ht="18">
      <c r="B530" s="63"/>
    </row>
    <row r="531" ht="18">
      <c r="B531" s="63"/>
    </row>
    <row r="532" ht="18">
      <c r="B532" s="63"/>
    </row>
    <row r="533" ht="18">
      <c r="B533" s="63"/>
    </row>
    <row r="534" ht="18">
      <c r="B534" s="63"/>
    </row>
    <row r="535" ht="18">
      <c r="B535" s="63"/>
    </row>
    <row r="536" ht="18">
      <c r="B536" s="63"/>
    </row>
    <row r="537" ht="18">
      <c r="B537" s="63"/>
    </row>
    <row r="538" ht="18">
      <c r="B538" s="63"/>
    </row>
    <row r="539" ht="18">
      <c r="B539" s="63"/>
    </row>
    <row r="540" ht="18">
      <c r="B540" s="63"/>
    </row>
    <row r="541" ht="18">
      <c r="B541" s="63"/>
    </row>
    <row r="542" ht="18">
      <c r="B542" s="63"/>
    </row>
    <row r="543" ht="18">
      <c r="B543" s="63"/>
    </row>
    <row r="544" ht="18">
      <c r="B544" s="63"/>
    </row>
    <row r="545" ht="18">
      <c r="B545" s="63"/>
    </row>
    <row r="546" ht="18">
      <c r="B546" s="63"/>
    </row>
    <row r="547" ht="18">
      <c r="B547" s="63"/>
    </row>
    <row r="548" ht="18">
      <c r="B548" s="63"/>
    </row>
    <row r="549" ht="18">
      <c r="B549" s="63"/>
    </row>
    <row r="550" ht="18">
      <c r="B550" s="63"/>
    </row>
    <row r="551" ht="18">
      <c r="B551" s="63"/>
    </row>
    <row r="552" ht="18">
      <c r="B552" s="63"/>
    </row>
    <row r="553" ht="18">
      <c r="B553" s="63"/>
    </row>
    <row r="554" ht="18">
      <c r="B554" s="63"/>
    </row>
    <row r="555" ht="18">
      <c r="B555" s="63"/>
    </row>
    <row r="556" ht="18">
      <c r="B556" s="63"/>
    </row>
    <row r="557" ht="18">
      <c r="B557" s="63"/>
    </row>
    <row r="558" ht="18">
      <c r="B558" s="63"/>
    </row>
    <row r="559" ht="18">
      <c r="B559" s="63"/>
    </row>
    <row r="560" ht="18">
      <c r="B560" s="63"/>
    </row>
    <row r="561" ht="18">
      <c r="B561" s="63"/>
    </row>
    <row r="562" ht="18">
      <c r="B562" s="63"/>
    </row>
    <row r="563" ht="18">
      <c r="B563" s="63"/>
    </row>
    <row r="564" ht="18">
      <c r="B564" s="63"/>
    </row>
    <row r="565" ht="18">
      <c r="B565" s="63"/>
    </row>
    <row r="566" ht="18">
      <c r="B566" s="63"/>
    </row>
    <row r="567" ht="18">
      <c r="B567" s="63"/>
    </row>
    <row r="568" ht="18">
      <c r="B568" s="63"/>
    </row>
    <row r="569" ht="18">
      <c r="B569" s="63"/>
    </row>
    <row r="570" ht="18">
      <c r="B570" s="63"/>
    </row>
    <row r="571" ht="18">
      <c r="B571" s="63"/>
    </row>
    <row r="572" ht="18">
      <c r="B572" s="63"/>
    </row>
    <row r="573" ht="18">
      <c r="B573" s="63"/>
    </row>
    <row r="574" ht="18">
      <c r="B574" s="63"/>
    </row>
    <row r="575" ht="18">
      <c r="B575" s="63"/>
    </row>
    <row r="576" ht="18">
      <c r="B576" s="63"/>
    </row>
    <row r="577" ht="18">
      <c r="B577" s="63"/>
    </row>
    <row r="578" ht="18">
      <c r="B578" s="63"/>
    </row>
    <row r="579" ht="18">
      <c r="B579" s="63"/>
    </row>
    <row r="580" ht="18">
      <c r="B580" s="63"/>
    </row>
    <row r="581" ht="18">
      <c r="B581" s="63"/>
    </row>
    <row r="582" ht="18">
      <c r="B582" s="63"/>
    </row>
    <row r="583" ht="18">
      <c r="B583" s="63"/>
    </row>
    <row r="584" ht="18">
      <c r="B584" s="63"/>
    </row>
    <row r="585" ht="18">
      <c r="B585" s="63"/>
    </row>
    <row r="586" ht="18">
      <c r="B586" s="63"/>
    </row>
    <row r="587" ht="18">
      <c r="B587" s="63"/>
    </row>
    <row r="588" ht="18">
      <c r="B588" s="63"/>
    </row>
    <row r="589" ht="18">
      <c r="B589" s="63"/>
    </row>
    <row r="590" ht="18">
      <c r="B590" s="63"/>
    </row>
    <row r="591" ht="18">
      <c r="B591" s="63"/>
    </row>
    <row r="592" ht="18">
      <c r="B592" s="63"/>
    </row>
    <row r="593" ht="18">
      <c r="B593" s="63"/>
    </row>
    <row r="594" ht="18">
      <c r="B594" s="63"/>
    </row>
    <row r="595" ht="18">
      <c r="B595" s="63"/>
    </row>
    <row r="596" ht="18">
      <c r="B596" s="63"/>
    </row>
    <row r="597" ht="18">
      <c r="B597" s="63"/>
    </row>
    <row r="598" ht="18">
      <c r="B598" s="63"/>
    </row>
    <row r="599" ht="18">
      <c r="B599" s="63"/>
    </row>
    <row r="600" ht="18">
      <c r="B600" s="63"/>
    </row>
    <row r="601" ht="18">
      <c r="B601" s="63"/>
    </row>
    <row r="602" ht="18">
      <c r="B602" s="63"/>
    </row>
    <row r="603" ht="18">
      <c r="B603" s="63"/>
    </row>
    <row r="604" ht="18">
      <c r="B604" s="63"/>
    </row>
    <row r="605" ht="18">
      <c r="B605" s="63"/>
    </row>
    <row r="606" ht="18">
      <c r="B606" s="63"/>
    </row>
    <row r="607" ht="18">
      <c r="B607" s="63"/>
    </row>
    <row r="608" ht="18">
      <c r="B608" s="63"/>
    </row>
    <row r="609" ht="18">
      <c r="B609" s="63"/>
    </row>
    <row r="610" ht="18">
      <c r="B610" s="63"/>
    </row>
    <row r="611" ht="18">
      <c r="B611" s="63"/>
    </row>
    <row r="612" ht="18">
      <c r="B612" s="63"/>
    </row>
    <row r="613" ht="18">
      <c r="B613" s="63"/>
    </row>
    <row r="614" ht="18">
      <c r="B614" s="63"/>
    </row>
    <row r="615" ht="18">
      <c r="B615" s="63"/>
    </row>
    <row r="616" ht="18">
      <c r="B616" s="63"/>
    </row>
    <row r="617" ht="18">
      <c r="B617" s="63"/>
    </row>
    <row r="618" ht="18">
      <c r="B618" s="63"/>
    </row>
    <row r="619" ht="18">
      <c r="B619" s="63"/>
    </row>
    <row r="620" ht="18">
      <c r="B620" s="63"/>
    </row>
    <row r="621" ht="18">
      <c r="B621" s="63"/>
    </row>
    <row r="622" ht="18">
      <c r="B622" s="63"/>
    </row>
    <row r="623" ht="18">
      <c r="B623" s="63"/>
    </row>
    <row r="624" ht="18">
      <c r="B624" s="63"/>
    </row>
    <row r="625" ht="18">
      <c r="B625" s="63"/>
    </row>
    <row r="626" ht="18">
      <c r="B626" s="63"/>
    </row>
    <row r="627" ht="18">
      <c r="B627" s="63"/>
    </row>
    <row r="628" ht="18">
      <c r="B628" s="63"/>
    </row>
    <row r="629" ht="18">
      <c r="B629" s="63"/>
    </row>
    <row r="630" ht="18">
      <c r="B630" s="63"/>
    </row>
    <row r="631" ht="18">
      <c r="B631" s="63"/>
    </row>
    <row r="632" ht="18">
      <c r="B632" s="63"/>
    </row>
    <row r="633" ht="18">
      <c r="B633" s="63"/>
    </row>
    <row r="634" ht="18">
      <c r="B634" s="63"/>
    </row>
    <row r="635" ht="18">
      <c r="B635" s="63"/>
    </row>
    <row r="636" ht="18">
      <c r="B636" s="63"/>
    </row>
    <row r="637" ht="18">
      <c r="B637" s="63"/>
    </row>
    <row r="638" ht="18">
      <c r="B638" s="63"/>
    </row>
    <row r="639" ht="18">
      <c r="B639" s="63"/>
    </row>
    <row r="640" ht="18">
      <c r="B640" s="63"/>
    </row>
    <row r="641" ht="18">
      <c r="B641" s="63"/>
    </row>
    <row r="642" ht="18">
      <c r="B642" s="63"/>
    </row>
    <row r="643" ht="18">
      <c r="B643" s="63"/>
    </row>
    <row r="644" ht="18">
      <c r="B644" s="63"/>
    </row>
    <row r="645" ht="18">
      <c r="B645" s="63"/>
    </row>
    <row r="646" ht="18">
      <c r="B646" s="63"/>
    </row>
    <row r="647" ht="18">
      <c r="B647" s="63"/>
    </row>
    <row r="648" ht="18">
      <c r="B648" s="63"/>
    </row>
    <row r="649" ht="18">
      <c r="B649" s="63"/>
    </row>
    <row r="650" ht="18">
      <c r="B650" s="63"/>
    </row>
    <row r="651" ht="18">
      <c r="B651" s="63"/>
    </row>
  </sheetData>
  <sheetProtection/>
  <mergeCells count="12">
    <mergeCell ref="C2:F2"/>
    <mergeCell ref="F10:F11"/>
    <mergeCell ref="A10:A11"/>
    <mergeCell ref="B10:B11"/>
    <mergeCell ref="C10:C11"/>
    <mergeCell ref="C3:F3"/>
    <mergeCell ref="E130:F131"/>
    <mergeCell ref="A130:C131"/>
    <mergeCell ref="D4:F4"/>
    <mergeCell ref="A7:F7"/>
    <mergeCell ref="D10:E10"/>
    <mergeCell ref="A129:F129"/>
  </mergeCells>
  <printOptions/>
  <pageMargins left="0.44" right="0.1968503937007874" top="0.4724409448818898" bottom="0.5118110236220472" header="0.2755905511811024" footer="0.5118110236220472"/>
  <pageSetup horizontalDpi="600" verticalDpi="600" orientation="portrait" paperSize="9" scale="69" r:id="rId1"/>
  <rowBreaks count="4" manualBreakCount="4">
    <brk id="42" max="5" man="1"/>
    <brk id="78" max="5" man="1"/>
    <brk id="112" max="5" man="1"/>
    <brk id="1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N547"/>
  <sheetViews>
    <sheetView showZeros="0" tabSelected="1" view="pageBreakPreview" zoomScale="70" zoomScaleSheetLayoutView="70" zoomScalePageLayoutView="0" workbookViewId="0" topLeftCell="A1">
      <selection activeCell="C5" sqref="C5"/>
    </sheetView>
  </sheetViews>
  <sheetFormatPr defaultColWidth="9.00390625" defaultRowHeight="12.75"/>
  <cols>
    <col min="1" max="1" width="12.75390625" style="0" customWidth="1"/>
    <col min="2" max="2" width="66.625" style="0" customWidth="1"/>
    <col min="3" max="3" width="19.25390625" style="0" customWidth="1"/>
    <col min="4" max="4" width="16.00390625" style="0" customWidth="1"/>
    <col min="5" max="5" width="16.25390625" style="0" customWidth="1"/>
    <col min="6" max="6" width="18.75390625" style="0" customWidth="1"/>
    <col min="7" max="7" width="17.625" style="0" customWidth="1"/>
    <col min="8" max="8" width="53.375" style="0" customWidth="1"/>
    <col min="9" max="9" width="12.125" style="0" bestFit="1" customWidth="1"/>
    <col min="10" max="10" width="11.625" style="0" bestFit="1" customWidth="1"/>
  </cols>
  <sheetData>
    <row r="2" spans="3:8" ht="18.75">
      <c r="C2" s="129" t="s">
        <v>131</v>
      </c>
      <c r="D2" s="129"/>
      <c r="E2" s="129"/>
      <c r="F2" s="129"/>
      <c r="G2" s="16"/>
      <c r="H2" s="16"/>
    </row>
    <row r="3" spans="3:8" ht="23.25" customHeight="1">
      <c r="C3" s="89" t="s">
        <v>128</v>
      </c>
      <c r="D3" s="89"/>
      <c r="E3" s="89"/>
      <c r="H3" s="89"/>
    </row>
    <row r="4" spans="3:8" ht="19.5" customHeight="1">
      <c r="C4" s="89" t="s">
        <v>142</v>
      </c>
      <c r="D4" s="89"/>
      <c r="G4" s="89"/>
      <c r="H4" s="89"/>
    </row>
    <row r="5" spans="3:7" ht="18.75">
      <c r="C5" s="89"/>
      <c r="D5" s="89"/>
      <c r="E5" s="89"/>
      <c r="G5" s="89"/>
    </row>
    <row r="6" spans="3:8" ht="12" customHeight="1">
      <c r="C6" s="89"/>
      <c r="D6" s="89"/>
      <c r="E6" s="89"/>
      <c r="H6" s="89"/>
    </row>
    <row r="8" spans="1:6" ht="25.5">
      <c r="A8" s="126" t="s">
        <v>132</v>
      </c>
      <c r="B8" s="126"/>
      <c r="C8" s="126"/>
      <c r="D8" s="126"/>
      <c r="E8" s="126"/>
      <c r="F8" s="126"/>
    </row>
    <row r="9" spans="1:6" ht="21.75" customHeight="1">
      <c r="A9" s="95"/>
      <c r="B9" s="126" t="s">
        <v>133</v>
      </c>
      <c r="C9" s="126"/>
      <c r="D9" s="126"/>
      <c r="E9" s="126"/>
      <c r="F9" s="95"/>
    </row>
    <row r="10" spans="1:6" ht="21.75" customHeight="1">
      <c r="A10" s="95"/>
      <c r="B10" s="126" t="s">
        <v>134</v>
      </c>
      <c r="C10" s="126"/>
      <c r="D10" s="126"/>
      <c r="E10" s="126"/>
      <c r="F10" s="95"/>
    </row>
    <row r="11" spans="1:6" ht="21" customHeight="1">
      <c r="A11" s="95"/>
      <c r="B11" s="95"/>
      <c r="C11" s="95"/>
      <c r="D11" s="95"/>
      <c r="E11" s="95"/>
      <c r="F11" s="94" t="s">
        <v>129</v>
      </c>
    </row>
    <row r="12" spans="4:6" ht="16.5" customHeight="1">
      <c r="D12" s="2"/>
      <c r="E12" s="2"/>
      <c r="F12" s="94" t="s">
        <v>130</v>
      </c>
    </row>
    <row r="13" spans="1:14" ht="23.25" customHeight="1" thickBot="1">
      <c r="A13" s="3"/>
      <c r="B13" s="3"/>
      <c r="C13" s="3"/>
      <c r="D13" s="4"/>
      <c r="E13" s="4"/>
      <c r="F13" s="4" t="s">
        <v>125</v>
      </c>
      <c r="H13" s="3"/>
      <c r="I13" s="3"/>
      <c r="J13" s="3"/>
      <c r="K13" s="5"/>
      <c r="L13" s="5"/>
      <c r="M13" s="5"/>
      <c r="N13" s="5"/>
    </row>
    <row r="14" spans="1:10" ht="15.75" customHeight="1">
      <c r="A14" s="138" t="s">
        <v>0</v>
      </c>
      <c r="B14" s="135" t="s">
        <v>1</v>
      </c>
      <c r="C14" s="135" t="s">
        <v>2</v>
      </c>
      <c r="D14" s="135" t="s">
        <v>3</v>
      </c>
      <c r="E14" s="135"/>
      <c r="F14" s="136" t="s">
        <v>4</v>
      </c>
      <c r="H14" s="6"/>
      <c r="I14" s="6"/>
      <c r="J14" s="6"/>
    </row>
    <row r="15" spans="1:13" ht="38.25" customHeight="1">
      <c r="A15" s="139"/>
      <c r="B15" s="140"/>
      <c r="C15" s="140"/>
      <c r="D15" s="96" t="s">
        <v>4</v>
      </c>
      <c r="E15" s="96" t="s">
        <v>5</v>
      </c>
      <c r="F15" s="137"/>
      <c r="G15" s="7"/>
      <c r="H15" s="7"/>
      <c r="I15" s="7"/>
      <c r="J15" s="7"/>
      <c r="K15" s="8"/>
      <c r="L15" s="8"/>
      <c r="M15" s="8"/>
    </row>
    <row r="16" spans="1:13" ht="18" customHeight="1">
      <c r="A16" s="15">
        <v>1</v>
      </c>
      <c r="B16" s="17">
        <v>2</v>
      </c>
      <c r="C16" s="17">
        <v>3</v>
      </c>
      <c r="D16" s="17">
        <v>4</v>
      </c>
      <c r="E16" s="17">
        <v>5</v>
      </c>
      <c r="F16" s="85">
        <v>6</v>
      </c>
      <c r="G16" s="7"/>
      <c r="H16" s="7"/>
      <c r="I16" s="7"/>
      <c r="J16" s="7"/>
      <c r="K16" s="8"/>
      <c r="L16" s="8"/>
      <c r="M16" s="8"/>
    </row>
    <row r="17" spans="1:13" ht="21" customHeight="1">
      <c r="A17" s="33">
        <v>40000000</v>
      </c>
      <c r="B17" s="97" t="s">
        <v>85</v>
      </c>
      <c r="C17" s="107" t="s">
        <v>141</v>
      </c>
      <c r="D17" s="106"/>
      <c r="E17" s="106"/>
      <c r="F17" s="107" t="s">
        <v>141</v>
      </c>
      <c r="G17" s="9"/>
      <c r="H17" s="9"/>
      <c r="I17" s="9"/>
      <c r="J17" s="9"/>
      <c r="K17" s="8"/>
      <c r="L17" s="8"/>
      <c r="M17" s="8"/>
    </row>
    <row r="18" spans="1:13" ht="21.75" customHeight="1">
      <c r="A18" s="33">
        <v>41000000</v>
      </c>
      <c r="B18" s="40" t="s">
        <v>86</v>
      </c>
      <c r="C18" s="107" t="s">
        <v>141</v>
      </c>
      <c r="D18" s="106"/>
      <c r="E18" s="106"/>
      <c r="F18" s="107" t="s">
        <v>141</v>
      </c>
      <c r="G18" s="9"/>
      <c r="H18" s="9"/>
      <c r="I18" s="9"/>
      <c r="J18" s="9"/>
      <c r="K18" s="8"/>
      <c r="L18" s="8"/>
      <c r="M18" s="8"/>
    </row>
    <row r="19" spans="1:13" ht="20.25" customHeight="1">
      <c r="A19" s="111">
        <v>41020000</v>
      </c>
      <c r="B19" s="115" t="s">
        <v>87</v>
      </c>
      <c r="C19" s="106" t="str">
        <f>C20</f>
        <v>+6 516 000,00</v>
      </c>
      <c r="D19" s="106"/>
      <c r="E19" s="106"/>
      <c r="F19" s="107" t="s">
        <v>139</v>
      </c>
      <c r="G19" s="9"/>
      <c r="H19" s="9"/>
      <c r="I19" s="9"/>
      <c r="J19" s="9"/>
      <c r="K19" s="8"/>
      <c r="L19" s="8"/>
      <c r="M19" s="8"/>
    </row>
    <row r="20" spans="1:13" ht="59.25" customHeight="1">
      <c r="A20" s="113">
        <v>41020600</v>
      </c>
      <c r="B20" s="114" t="s">
        <v>137</v>
      </c>
      <c r="C20" s="119" t="s">
        <v>139</v>
      </c>
      <c r="D20" s="119"/>
      <c r="E20" s="119"/>
      <c r="F20" s="120" t="str">
        <f>C20</f>
        <v>+6 516 000,00</v>
      </c>
      <c r="G20" s="110"/>
      <c r="H20" s="118">
        <f>C19+C21</f>
        <v>6749400</v>
      </c>
      <c r="I20" s="9"/>
      <c r="J20" s="9"/>
      <c r="K20" s="8"/>
      <c r="L20" s="8"/>
      <c r="M20" s="8"/>
    </row>
    <row r="21" spans="1:13" ht="34.5" customHeight="1">
      <c r="A21" s="111">
        <v>41030000</v>
      </c>
      <c r="B21" s="112" t="s">
        <v>89</v>
      </c>
      <c r="C21" s="106" t="s">
        <v>140</v>
      </c>
      <c r="D21" s="106">
        <f>D23+D24+D25+D26+D27+D28+D29+D31</f>
        <v>0</v>
      </c>
      <c r="E21" s="106"/>
      <c r="F21" s="107" t="s">
        <v>140</v>
      </c>
      <c r="G21" s="110"/>
      <c r="H21" s="9"/>
      <c r="I21" s="9"/>
      <c r="J21" s="9"/>
      <c r="K21" s="8"/>
      <c r="L21" s="8"/>
      <c r="M21" s="8"/>
    </row>
    <row r="22" spans="1:13" ht="93.75" customHeight="1" thickBot="1">
      <c r="A22" s="113">
        <v>41035200</v>
      </c>
      <c r="B22" s="116" t="s">
        <v>138</v>
      </c>
      <c r="C22" s="119" t="s">
        <v>140</v>
      </c>
      <c r="D22" s="119"/>
      <c r="E22" s="119"/>
      <c r="F22" s="120" t="s">
        <v>140</v>
      </c>
      <c r="G22" s="110"/>
      <c r="H22" s="117"/>
      <c r="I22" s="9"/>
      <c r="J22" s="9"/>
      <c r="K22" s="8"/>
      <c r="L22" s="8"/>
      <c r="M22" s="8"/>
    </row>
    <row r="23" spans="1:13" ht="24.75" customHeight="1" thickBot="1">
      <c r="A23" s="98"/>
      <c r="B23" s="99" t="s">
        <v>126</v>
      </c>
      <c r="C23" s="100" t="s">
        <v>141</v>
      </c>
      <c r="D23" s="100"/>
      <c r="E23" s="100"/>
      <c r="F23" s="101" t="s">
        <v>141</v>
      </c>
      <c r="G23" s="81"/>
      <c r="H23" s="87"/>
      <c r="I23" s="14"/>
      <c r="J23" s="14"/>
      <c r="K23" s="8"/>
      <c r="L23" s="8"/>
      <c r="M23" s="8"/>
    </row>
    <row r="24" spans="1:13" ht="23.25" customHeight="1" thickBot="1">
      <c r="A24" s="109"/>
      <c r="B24" s="102" t="s">
        <v>124</v>
      </c>
      <c r="C24" s="103" t="s">
        <v>141</v>
      </c>
      <c r="D24" s="104"/>
      <c r="E24" s="104"/>
      <c r="F24" s="105" t="s">
        <v>141</v>
      </c>
      <c r="G24" s="83"/>
      <c r="H24" s="83"/>
      <c r="I24" s="8"/>
      <c r="J24" s="8"/>
      <c r="K24" s="8"/>
      <c r="L24" s="8"/>
      <c r="M24" s="8"/>
    </row>
    <row r="25" spans="1:13" ht="57.75" customHeight="1">
      <c r="A25" s="128"/>
      <c r="B25" s="128"/>
      <c r="C25" s="128"/>
      <c r="D25" s="128"/>
      <c r="E25" s="128"/>
      <c r="F25" s="128"/>
      <c r="G25" s="93"/>
      <c r="H25" s="92"/>
      <c r="I25" s="8"/>
      <c r="J25" s="8"/>
      <c r="K25" s="8"/>
      <c r="L25" s="8"/>
      <c r="M25" s="8"/>
    </row>
    <row r="26" spans="1:9" ht="27" customHeight="1">
      <c r="A26" s="141" t="s">
        <v>136</v>
      </c>
      <c r="B26" s="141"/>
      <c r="C26" s="84"/>
      <c r="D26" s="83"/>
      <c r="F26" s="90"/>
      <c r="G26" s="86"/>
      <c r="H26" s="6"/>
      <c r="I26" s="86"/>
    </row>
    <row r="27" spans="1:8" ht="21" customHeight="1">
      <c r="A27" s="141" t="s">
        <v>135</v>
      </c>
      <c r="B27" s="141"/>
      <c r="C27" s="84"/>
      <c r="D27" s="83"/>
      <c r="E27" s="91" t="s">
        <v>127</v>
      </c>
      <c r="F27" s="108"/>
      <c r="H27" s="6"/>
    </row>
    <row r="28" spans="1:8" ht="12.75">
      <c r="A28" s="88"/>
      <c r="B28" s="88"/>
      <c r="D28" s="82"/>
      <c r="E28" s="86"/>
      <c r="F28" s="86"/>
      <c r="H28" s="6"/>
    </row>
    <row r="29" spans="2:8" ht="70.5" customHeight="1">
      <c r="B29" s="56"/>
      <c r="H29" s="55"/>
    </row>
    <row r="30" spans="2:8" ht="18.75">
      <c r="B30" s="56"/>
      <c r="E30" s="82"/>
      <c r="F30" s="86"/>
      <c r="H30" s="6"/>
    </row>
    <row r="31" spans="2:8" ht="97.5" customHeight="1">
      <c r="B31" s="56"/>
      <c r="H31" s="6"/>
    </row>
    <row r="32" spans="2:8" ht="18.75">
      <c r="B32" s="56"/>
      <c r="H32" s="6"/>
    </row>
    <row r="33" spans="2:8" ht="18.75">
      <c r="B33" s="57"/>
      <c r="H33" s="6"/>
    </row>
    <row r="34" spans="2:8" ht="18.75">
      <c r="B34" s="57"/>
      <c r="H34" s="6"/>
    </row>
    <row r="35" spans="2:8" ht="56.25" customHeight="1">
      <c r="B35" s="57"/>
      <c r="H35" s="6"/>
    </row>
    <row r="36" spans="2:8" ht="18.75">
      <c r="B36" s="57"/>
      <c r="H36" s="6"/>
    </row>
    <row r="37" spans="2:8" ht="18.75">
      <c r="B37" s="57"/>
      <c r="H37" s="6"/>
    </row>
    <row r="38" spans="2:8" ht="18.75">
      <c r="B38" s="57"/>
      <c r="H38" s="55"/>
    </row>
    <row r="39" spans="2:8" ht="18.75">
      <c r="B39" s="58"/>
      <c r="H39" s="6"/>
    </row>
    <row r="40" spans="2:8" ht="18.75">
      <c r="B40" s="59"/>
      <c r="H40" s="55"/>
    </row>
    <row r="41" spans="2:8" ht="18.75">
      <c r="B41" s="60"/>
      <c r="H41" s="6"/>
    </row>
    <row r="42" ht="18.75">
      <c r="B42" s="60"/>
    </row>
    <row r="43" ht="18.75">
      <c r="B43" s="60"/>
    </row>
    <row r="44" ht="18.75">
      <c r="B44" s="60"/>
    </row>
    <row r="45" ht="18.75">
      <c r="B45" s="61"/>
    </row>
    <row r="46" ht="18.75">
      <c r="B46" s="60"/>
    </row>
    <row r="47" ht="18.75">
      <c r="B47" s="60"/>
    </row>
    <row r="48" ht="18.75">
      <c r="B48" s="60"/>
    </row>
    <row r="49" ht="18.75">
      <c r="B49" s="60"/>
    </row>
    <row r="50" ht="18.75">
      <c r="B50" s="60"/>
    </row>
    <row r="51" ht="18.75">
      <c r="B51" s="60"/>
    </row>
    <row r="52" ht="18.75">
      <c r="B52" s="60"/>
    </row>
    <row r="53" ht="18.75">
      <c r="B53" s="60"/>
    </row>
    <row r="54" ht="18.75">
      <c r="B54" s="60"/>
    </row>
    <row r="55" ht="18.75">
      <c r="B55" s="60"/>
    </row>
    <row r="56" ht="114.75" customHeight="1">
      <c r="B56" s="61"/>
    </row>
    <row r="57" ht="18.75">
      <c r="B57" s="60"/>
    </row>
    <row r="58" ht="129.75" customHeight="1">
      <c r="B58" s="61"/>
    </row>
    <row r="59" ht="18.75">
      <c r="B59" s="60"/>
    </row>
    <row r="60" ht="18.75">
      <c r="B60" s="59"/>
    </row>
    <row r="61" ht="18.75">
      <c r="B61" s="59"/>
    </row>
    <row r="62" ht="18.75">
      <c r="B62" s="59"/>
    </row>
    <row r="63" ht="18.75">
      <c r="B63" s="59"/>
    </row>
    <row r="64" ht="18.75">
      <c r="B64" s="59"/>
    </row>
    <row r="65" ht="18.75">
      <c r="B65" s="59"/>
    </row>
    <row r="66" ht="18.75">
      <c r="B66" s="59"/>
    </row>
    <row r="67" ht="18.75">
      <c r="B67" s="59"/>
    </row>
    <row r="68" ht="18.75">
      <c r="B68" s="59"/>
    </row>
    <row r="69" ht="18.75">
      <c r="B69" s="59"/>
    </row>
    <row r="70" ht="18.75">
      <c r="B70" s="59"/>
    </row>
    <row r="71" ht="18.75">
      <c r="B71" s="59"/>
    </row>
    <row r="72" ht="18.75">
      <c r="B72" s="59"/>
    </row>
    <row r="73" ht="18.75">
      <c r="B73" s="59"/>
    </row>
    <row r="74" ht="18.75">
      <c r="B74" s="59"/>
    </row>
    <row r="75" ht="18.75">
      <c r="B75" s="59"/>
    </row>
    <row r="76" ht="18.75">
      <c r="B76" s="59"/>
    </row>
    <row r="77" ht="18.75">
      <c r="B77" s="59"/>
    </row>
    <row r="78" ht="18.75">
      <c r="B78" s="59"/>
    </row>
    <row r="79" ht="18.75">
      <c r="B79" s="62"/>
    </row>
    <row r="80" ht="18.75">
      <c r="B80" s="62"/>
    </row>
    <row r="81" ht="18.75">
      <c r="B81" s="62"/>
    </row>
    <row r="82" ht="18">
      <c r="B82" s="63"/>
    </row>
    <row r="83" ht="18">
      <c r="B83" s="63"/>
    </row>
    <row r="84" ht="18">
      <c r="B84" s="63"/>
    </row>
    <row r="85" ht="18">
      <c r="B85" s="63"/>
    </row>
    <row r="86" ht="18">
      <c r="B86" s="63"/>
    </row>
    <row r="87" ht="18">
      <c r="B87" s="63"/>
    </row>
    <row r="88" ht="18">
      <c r="B88" s="63"/>
    </row>
    <row r="89" ht="18">
      <c r="B89" s="63"/>
    </row>
    <row r="90" ht="18">
      <c r="B90" s="63"/>
    </row>
    <row r="91" ht="18">
      <c r="B91" s="63"/>
    </row>
    <row r="92" ht="18">
      <c r="B92" s="63"/>
    </row>
    <row r="93" ht="18">
      <c r="B93" s="63"/>
    </row>
    <row r="94" ht="18">
      <c r="B94" s="63"/>
    </row>
    <row r="95" ht="18">
      <c r="B95" s="63"/>
    </row>
    <row r="96" ht="18">
      <c r="B96" s="63"/>
    </row>
    <row r="97" ht="18">
      <c r="B97" s="63"/>
    </row>
    <row r="98" ht="18">
      <c r="B98" s="63"/>
    </row>
    <row r="99" ht="18">
      <c r="B99" s="63"/>
    </row>
    <row r="100" ht="18">
      <c r="B100" s="63"/>
    </row>
    <row r="101" ht="18">
      <c r="B101" s="63"/>
    </row>
    <row r="102" ht="18">
      <c r="B102" s="63"/>
    </row>
    <row r="103" ht="18">
      <c r="B103" s="63"/>
    </row>
    <row r="104" ht="18">
      <c r="B104" s="63"/>
    </row>
    <row r="105" ht="18">
      <c r="B105" s="63"/>
    </row>
    <row r="106" ht="18">
      <c r="B106" s="63"/>
    </row>
    <row r="107" ht="18">
      <c r="B107" s="63"/>
    </row>
    <row r="108" ht="18">
      <c r="B108" s="63"/>
    </row>
    <row r="109" ht="18">
      <c r="B109" s="63"/>
    </row>
    <row r="110" ht="18">
      <c r="B110" s="63"/>
    </row>
    <row r="111" ht="18">
      <c r="B111" s="63"/>
    </row>
    <row r="112" ht="18">
      <c r="B112" s="63"/>
    </row>
    <row r="113" ht="18">
      <c r="B113" s="63"/>
    </row>
    <row r="114" ht="18">
      <c r="B114" s="63"/>
    </row>
    <row r="115" ht="18">
      <c r="B115" s="63"/>
    </row>
    <row r="116" ht="18">
      <c r="B116" s="63"/>
    </row>
    <row r="117" ht="18">
      <c r="B117" s="63"/>
    </row>
    <row r="118" ht="18">
      <c r="B118" s="63"/>
    </row>
    <row r="119" ht="18">
      <c r="B119" s="63"/>
    </row>
    <row r="120" ht="18">
      <c r="B120" s="63"/>
    </row>
    <row r="121" ht="18">
      <c r="B121" s="63"/>
    </row>
    <row r="122" ht="18">
      <c r="B122" s="63"/>
    </row>
    <row r="123" ht="18">
      <c r="B123" s="63"/>
    </row>
    <row r="124" ht="18">
      <c r="B124" s="63"/>
    </row>
    <row r="125" ht="18">
      <c r="B125" s="63"/>
    </row>
    <row r="126" ht="18">
      <c r="B126" s="63"/>
    </row>
    <row r="127" ht="18">
      <c r="B127" s="63"/>
    </row>
    <row r="128" ht="18">
      <c r="B128" s="63"/>
    </row>
    <row r="129" ht="18">
      <c r="B129" s="63"/>
    </row>
    <row r="130" ht="18">
      <c r="B130" s="63"/>
    </row>
    <row r="131" ht="18">
      <c r="B131" s="63"/>
    </row>
    <row r="132" ht="18">
      <c r="B132" s="63"/>
    </row>
    <row r="133" ht="18">
      <c r="B133" s="63"/>
    </row>
    <row r="134" ht="18">
      <c r="B134" s="63"/>
    </row>
    <row r="135" ht="18">
      <c r="B135" s="63"/>
    </row>
    <row r="136" ht="18">
      <c r="B136" s="63"/>
    </row>
    <row r="137" ht="18">
      <c r="B137" s="63"/>
    </row>
    <row r="138" ht="18">
      <c r="B138" s="63"/>
    </row>
    <row r="139" ht="18">
      <c r="B139" s="63"/>
    </row>
    <row r="140" ht="18">
      <c r="B140" s="63"/>
    </row>
    <row r="141" ht="18">
      <c r="B141" s="63"/>
    </row>
    <row r="142" ht="18">
      <c r="B142" s="63"/>
    </row>
    <row r="143" ht="18">
      <c r="B143" s="63"/>
    </row>
    <row r="144" ht="18">
      <c r="B144" s="63"/>
    </row>
    <row r="145" ht="18">
      <c r="B145" s="63"/>
    </row>
    <row r="146" ht="18">
      <c r="B146" s="63"/>
    </row>
    <row r="147" ht="18">
      <c r="B147" s="63"/>
    </row>
    <row r="148" ht="18">
      <c r="B148" s="63"/>
    </row>
    <row r="149" ht="18">
      <c r="B149" s="63"/>
    </row>
    <row r="150" ht="18">
      <c r="B150" s="63"/>
    </row>
    <row r="151" ht="18">
      <c r="B151" s="63"/>
    </row>
    <row r="152" ht="18">
      <c r="B152" s="63"/>
    </row>
    <row r="153" ht="18">
      <c r="B153" s="63"/>
    </row>
    <row r="154" ht="18">
      <c r="B154" s="63"/>
    </row>
    <row r="155" ht="18">
      <c r="B155" s="63"/>
    </row>
    <row r="156" ht="18">
      <c r="B156" s="63"/>
    </row>
    <row r="157" ht="18">
      <c r="B157" s="63"/>
    </row>
    <row r="158" ht="18">
      <c r="B158" s="63"/>
    </row>
    <row r="159" ht="18">
      <c r="B159" s="63"/>
    </row>
    <row r="160" ht="18">
      <c r="B160" s="63"/>
    </row>
    <row r="161" ht="18">
      <c r="B161" s="63"/>
    </row>
    <row r="162" ht="18">
      <c r="B162" s="63"/>
    </row>
    <row r="163" ht="18">
      <c r="B163" s="63"/>
    </row>
    <row r="164" ht="18">
      <c r="B164" s="63"/>
    </row>
    <row r="165" ht="18">
      <c r="B165" s="63"/>
    </row>
    <row r="166" ht="18">
      <c r="B166" s="63"/>
    </row>
    <row r="167" ht="18">
      <c r="B167" s="63"/>
    </row>
    <row r="168" ht="18">
      <c r="B168" s="63"/>
    </row>
    <row r="169" ht="18">
      <c r="B169" s="63"/>
    </row>
    <row r="170" ht="18">
      <c r="B170" s="63"/>
    </row>
    <row r="171" ht="18">
      <c r="B171" s="63"/>
    </row>
    <row r="172" ht="18">
      <c r="B172" s="63"/>
    </row>
    <row r="173" ht="18">
      <c r="B173" s="63"/>
    </row>
    <row r="174" ht="18">
      <c r="B174" s="63"/>
    </row>
    <row r="175" ht="18">
      <c r="B175" s="63"/>
    </row>
    <row r="176" ht="18">
      <c r="B176" s="63"/>
    </row>
    <row r="177" ht="18">
      <c r="B177" s="63"/>
    </row>
    <row r="178" ht="18">
      <c r="B178" s="63"/>
    </row>
    <row r="179" ht="18">
      <c r="B179" s="63"/>
    </row>
    <row r="180" ht="18">
      <c r="B180" s="63"/>
    </row>
    <row r="181" ht="18">
      <c r="B181" s="63"/>
    </row>
    <row r="182" ht="18">
      <c r="B182" s="63"/>
    </row>
    <row r="183" ht="18">
      <c r="B183" s="63"/>
    </row>
    <row r="184" ht="18">
      <c r="B184" s="63"/>
    </row>
    <row r="185" ht="18">
      <c r="B185" s="63"/>
    </row>
    <row r="186" ht="18">
      <c r="B186" s="63"/>
    </row>
    <row r="187" ht="18">
      <c r="B187" s="63"/>
    </row>
    <row r="188" ht="18">
      <c r="B188" s="63"/>
    </row>
    <row r="189" ht="18">
      <c r="B189" s="63"/>
    </row>
    <row r="190" ht="18">
      <c r="B190" s="63"/>
    </row>
    <row r="191" ht="18">
      <c r="B191" s="63"/>
    </row>
    <row r="192" ht="18">
      <c r="B192" s="63"/>
    </row>
    <row r="193" ht="18">
      <c r="B193" s="63"/>
    </row>
    <row r="194" ht="18">
      <c r="B194" s="63"/>
    </row>
    <row r="195" ht="18">
      <c r="B195" s="63"/>
    </row>
    <row r="196" ht="18">
      <c r="B196" s="63"/>
    </row>
    <row r="197" ht="18">
      <c r="B197" s="63"/>
    </row>
    <row r="198" ht="18">
      <c r="B198" s="63"/>
    </row>
    <row r="199" ht="18">
      <c r="B199" s="63"/>
    </row>
    <row r="200" ht="18">
      <c r="B200" s="63"/>
    </row>
    <row r="201" ht="18">
      <c r="B201" s="63"/>
    </row>
    <row r="202" ht="18">
      <c r="B202" s="63"/>
    </row>
    <row r="203" ht="18">
      <c r="B203" s="63"/>
    </row>
    <row r="204" ht="18">
      <c r="B204" s="63"/>
    </row>
    <row r="205" ht="18">
      <c r="B205" s="63"/>
    </row>
    <row r="206" ht="18">
      <c r="B206" s="63"/>
    </row>
    <row r="207" ht="18">
      <c r="B207" s="63"/>
    </row>
    <row r="208" ht="18">
      <c r="B208" s="63"/>
    </row>
    <row r="209" ht="18">
      <c r="B209" s="63"/>
    </row>
    <row r="210" ht="18">
      <c r="B210" s="63"/>
    </row>
    <row r="211" ht="18">
      <c r="B211" s="63"/>
    </row>
    <row r="212" ht="18">
      <c r="B212" s="63"/>
    </row>
    <row r="213" ht="18">
      <c r="B213" s="63"/>
    </row>
    <row r="214" ht="18">
      <c r="B214" s="63"/>
    </row>
    <row r="215" ht="18">
      <c r="B215" s="63"/>
    </row>
    <row r="216" ht="18">
      <c r="B216" s="63"/>
    </row>
    <row r="217" ht="18">
      <c r="B217" s="63"/>
    </row>
    <row r="218" ht="18">
      <c r="B218" s="63"/>
    </row>
    <row r="219" ht="18">
      <c r="B219" s="63"/>
    </row>
    <row r="220" ht="18">
      <c r="B220" s="63"/>
    </row>
    <row r="221" ht="18">
      <c r="B221" s="63"/>
    </row>
    <row r="222" ht="18">
      <c r="B222" s="63"/>
    </row>
    <row r="223" ht="18">
      <c r="B223" s="63"/>
    </row>
    <row r="224" ht="18">
      <c r="B224" s="63"/>
    </row>
    <row r="225" ht="18">
      <c r="B225" s="63"/>
    </row>
    <row r="226" ht="18">
      <c r="B226" s="63"/>
    </row>
    <row r="227" ht="18">
      <c r="B227" s="63"/>
    </row>
    <row r="228" ht="18">
      <c r="B228" s="63"/>
    </row>
    <row r="229" ht="18">
      <c r="B229" s="63"/>
    </row>
    <row r="230" ht="18">
      <c r="B230" s="63"/>
    </row>
    <row r="231" ht="18">
      <c r="B231" s="63"/>
    </row>
    <row r="232" ht="18">
      <c r="B232" s="63"/>
    </row>
    <row r="233" ht="18">
      <c r="B233" s="63"/>
    </row>
    <row r="234" ht="18">
      <c r="B234" s="63"/>
    </row>
    <row r="235" ht="18">
      <c r="B235" s="63"/>
    </row>
    <row r="236" ht="18">
      <c r="B236" s="63"/>
    </row>
    <row r="237" ht="18">
      <c r="B237" s="63"/>
    </row>
    <row r="238" ht="18">
      <c r="B238" s="63"/>
    </row>
    <row r="239" ht="18">
      <c r="B239" s="63"/>
    </row>
    <row r="240" ht="18">
      <c r="B240" s="63"/>
    </row>
    <row r="241" ht="18">
      <c r="B241" s="63"/>
    </row>
    <row r="242" ht="18">
      <c r="B242" s="63"/>
    </row>
    <row r="243" ht="18">
      <c r="B243" s="63"/>
    </row>
    <row r="244" ht="18">
      <c r="B244" s="63"/>
    </row>
    <row r="245" ht="18">
      <c r="B245" s="63"/>
    </row>
    <row r="246" ht="18">
      <c r="B246" s="63"/>
    </row>
    <row r="247" ht="18">
      <c r="B247" s="63"/>
    </row>
    <row r="248" ht="18">
      <c r="B248" s="63"/>
    </row>
    <row r="249" ht="18">
      <c r="B249" s="63"/>
    </row>
    <row r="250" ht="18">
      <c r="B250" s="63"/>
    </row>
    <row r="251" ht="18">
      <c r="B251" s="63"/>
    </row>
    <row r="252" ht="18">
      <c r="B252" s="63"/>
    </row>
    <row r="253" ht="18">
      <c r="B253" s="63"/>
    </row>
    <row r="254" ht="18">
      <c r="B254" s="63"/>
    </row>
    <row r="255" ht="18">
      <c r="B255" s="63"/>
    </row>
    <row r="256" ht="18">
      <c r="B256" s="63"/>
    </row>
    <row r="257" ht="18">
      <c r="B257" s="63"/>
    </row>
    <row r="258" ht="18">
      <c r="B258" s="63"/>
    </row>
    <row r="259" ht="18">
      <c r="B259" s="63"/>
    </row>
    <row r="260" ht="18">
      <c r="B260" s="63"/>
    </row>
    <row r="261" ht="18">
      <c r="B261" s="63"/>
    </row>
    <row r="262" ht="18">
      <c r="B262" s="63"/>
    </row>
    <row r="263" ht="18">
      <c r="B263" s="63"/>
    </row>
    <row r="264" ht="18">
      <c r="B264" s="63"/>
    </row>
    <row r="265" ht="18">
      <c r="B265" s="63"/>
    </row>
    <row r="266" ht="18">
      <c r="B266" s="63"/>
    </row>
    <row r="267" ht="18">
      <c r="B267" s="63"/>
    </row>
    <row r="268" ht="18">
      <c r="B268" s="63"/>
    </row>
    <row r="269" ht="18">
      <c r="B269" s="63"/>
    </row>
    <row r="270" ht="18">
      <c r="B270" s="63"/>
    </row>
    <row r="271" ht="18">
      <c r="B271" s="63"/>
    </row>
    <row r="272" ht="18">
      <c r="B272" s="63"/>
    </row>
    <row r="273" ht="18">
      <c r="B273" s="63"/>
    </row>
    <row r="274" ht="18">
      <c r="B274" s="63"/>
    </row>
    <row r="275" ht="18">
      <c r="B275" s="63"/>
    </row>
    <row r="276" ht="18">
      <c r="B276" s="63"/>
    </row>
    <row r="277" ht="18">
      <c r="B277" s="63"/>
    </row>
    <row r="278" ht="18">
      <c r="B278" s="63"/>
    </row>
    <row r="279" ht="18">
      <c r="B279" s="63"/>
    </row>
    <row r="280" ht="18">
      <c r="B280" s="63"/>
    </row>
    <row r="281" ht="18">
      <c r="B281" s="63"/>
    </row>
    <row r="282" ht="18">
      <c r="B282" s="63"/>
    </row>
    <row r="283" ht="18">
      <c r="B283" s="63"/>
    </row>
    <row r="284" ht="18">
      <c r="B284" s="63"/>
    </row>
    <row r="285" ht="18">
      <c r="B285" s="63"/>
    </row>
    <row r="286" ht="18">
      <c r="B286" s="63"/>
    </row>
    <row r="287" ht="18">
      <c r="B287" s="63"/>
    </row>
    <row r="288" ht="18">
      <c r="B288" s="63"/>
    </row>
    <row r="289" ht="18">
      <c r="B289" s="63"/>
    </row>
    <row r="290" ht="18">
      <c r="B290" s="63"/>
    </row>
    <row r="291" ht="18">
      <c r="B291" s="63"/>
    </row>
    <row r="292" ht="18">
      <c r="B292" s="63"/>
    </row>
    <row r="293" ht="18">
      <c r="B293" s="63"/>
    </row>
    <row r="294" ht="18">
      <c r="B294" s="63"/>
    </row>
    <row r="295" ht="18">
      <c r="B295" s="63"/>
    </row>
    <row r="296" ht="18">
      <c r="B296" s="63"/>
    </row>
    <row r="297" ht="18">
      <c r="B297" s="63"/>
    </row>
    <row r="298" ht="18">
      <c r="B298" s="63"/>
    </row>
    <row r="299" ht="18">
      <c r="B299" s="63"/>
    </row>
    <row r="300" ht="18">
      <c r="B300" s="63"/>
    </row>
    <row r="301" ht="18">
      <c r="B301" s="63"/>
    </row>
    <row r="302" ht="18">
      <c r="B302" s="63"/>
    </row>
    <row r="303" ht="18">
      <c r="B303" s="63"/>
    </row>
    <row r="304" ht="18">
      <c r="B304" s="63"/>
    </row>
    <row r="305" ht="18">
      <c r="B305" s="63"/>
    </row>
    <row r="306" ht="18">
      <c r="B306" s="63"/>
    </row>
    <row r="307" ht="18">
      <c r="B307" s="63"/>
    </row>
    <row r="308" ht="18">
      <c r="B308" s="63"/>
    </row>
    <row r="309" ht="18">
      <c r="B309" s="63"/>
    </row>
    <row r="310" ht="18">
      <c r="B310" s="63"/>
    </row>
    <row r="311" ht="18">
      <c r="B311" s="63"/>
    </row>
    <row r="312" ht="18">
      <c r="B312" s="63"/>
    </row>
    <row r="313" ht="18">
      <c r="B313" s="63"/>
    </row>
    <row r="314" ht="18">
      <c r="B314" s="63"/>
    </row>
    <row r="315" ht="18">
      <c r="B315" s="63"/>
    </row>
    <row r="316" ht="18">
      <c r="B316" s="63"/>
    </row>
    <row r="317" ht="18">
      <c r="B317" s="63"/>
    </row>
    <row r="318" ht="18">
      <c r="B318" s="63"/>
    </row>
    <row r="319" ht="18">
      <c r="B319" s="63"/>
    </row>
    <row r="320" ht="18">
      <c r="B320" s="63"/>
    </row>
    <row r="321" ht="18">
      <c r="B321" s="63"/>
    </row>
    <row r="322" ht="18">
      <c r="B322" s="63"/>
    </row>
    <row r="323" ht="18">
      <c r="B323" s="63"/>
    </row>
    <row r="324" ht="18">
      <c r="B324" s="63"/>
    </row>
    <row r="325" ht="18">
      <c r="B325" s="63"/>
    </row>
    <row r="326" ht="18">
      <c r="B326" s="63"/>
    </row>
    <row r="327" ht="18">
      <c r="B327" s="63"/>
    </row>
    <row r="328" ht="18">
      <c r="B328" s="63"/>
    </row>
    <row r="329" ht="18">
      <c r="B329" s="63"/>
    </row>
    <row r="330" ht="18">
      <c r="B330" s="63"/>
    </row>
    <row r="331" ht="18">
      <c r="B331" s="63"/>
    </row>
    <row r="332" ht="18">
      <c r="B332" s="63"/>
    </row>
    <row r="333" ht="18">
      <c r="B333" s="63"/>
    </row>
    <row r="334" ht="18">
      <c r="B334" s="63"/>
    </row>
    <row r="335" ht="18">
      <c r="B335" s="63"/>
    </row>
    <row r="336" ht="18">
      <c r="B336" s="63"/>
    </row>
    <row r="337" ht="18">
      <c r="B337" s="63"/>
    </row>
    <row r="338" ht="18">
      <c r="B338" s="63"/>
    </row>
    <row r="339" ht="18">
      <c r="B339" s="63"/>
    </row>
    <row r="340" ht="18">
      <c r="B340" s="63"/>
    </row>
    <row r="341" ht="18">
      <c r="B341" s="63"/>
    </row>
    <row r="342" ht="18">
      <c r="B342" s="63"/>
    </row>
    <row r="343" ht="18">
      <c r="B343" s="63"/>
    </row>
    <row r="344" ht="18">
      <c r="B344" s="63"/>
    </row>
    <row r="345" ht="18">
      <c r="B345" s="63"/>
    </row>
    <row r="346" ht="18">
      <c r="B346" s="63"/>
    </row>
    <row r="347" ht="18">
      <c r="B347" s="63"/>
    </row>
    <row r="348" ht="18">
      <c r="B348" s="63"/>
    </row>
    <row r="349" ht="18">
      <c r="B349" s="63"/>
    </row>
    <row r="350" ht="18">
      <c r="B350" s="63"/>
    </row>
    <row r="351" ht="18">
      <c r="B351" s="63"/>
    </row>
    <row r="352" ht="18">
      <c r="B352" s="63"/>
    </row>
    <row r="353" ht="18">
      <c r="B353" s="63"/>
    </row>
    <row r="354" ht="18">
      <c r="B354" s="63"/>
    </row>
    <row r="355" ht="18">
      <c r="B355" s="63"/>
    </row>
    <row r="356" ht="18">
      <c r="B356" s="63"/>
    </row>
    <row r="357" ht="18">
      <c r="B357" s="63"/>
    </row>
    <row r="358" ht="18">
      <c r="B358" s="63"/>
    </row>
    <row r="359" ht="18">
      <c r="B359" s="63"/>
    </row>
    <row r="360" ht="18">
      <c r="B360" s="63"/>
    </row>
    <row r="361" ht="18">
      <c r="B361" s="63"/>
    </row>
    <row r="362" ht="18">
      <c r="B362" s="63"/>
    </row>
    <row r="363" ht="18">
      <c r="B363" s="63"/>
    </row>
    <row r="364" ht="18">
      <c r="B364" s="63"/>
    </row>
    <row r="365" ht="18">
      <c r="B365" s="63"/>
    </row>
    <row r="366" ht="18">
      <c r="B366" s="63"/>
    </row>
    <row r="367" ht="18">
      <c r="B367" s="63"/>
    </row>
    <row r="368" ht="18">
      <c r="B368" s="63"/>
    </row>
    <row r="369" ht="18">
      <c r="B369" s="63"/>
    </row>
    <row r="370" ht="18">
      <c r="B370" s="63"/>
    </row>
    <row r="371" ht="18">
      <c r="B371" s="63"/>
    </row>
    <row r="372" ht="18">
      <c r="B372" s="63"/>
    </row>
    <row r="373" ht="18">
      <c r="B373" s="63"/>
    </row>
    <row r="374" ht="18">
      <c r="B374" s="63"/>
    </row>
    <row r="375" ht="18">
      <c r="B375" s="63"/>
    </row>
    <row r="376" ht="18">
      <c r="B376" s="63"/>
    </row>
    <row r="377" ht="18">
      <c r="B377" s="63"/>
    </row>
    <row r="378" ht="18">
      <c r="B378" s="63"/>
    </row>
    <row r="379" ht="18">
      <c r="B379" s="63"/>
    </row>
    <row r="380" ht="18">
      <c r="B380" s="63"/>
    </row>
    <row r="381" ht="18">
      <c r="B381" s="63"/>
    </row>
    <row r="382" ht="18">
      <c r="B382" s="63"/>
    </row>
    <row r="383" ht="18">
      <c r="B383" s="63"/>
    </row>
    <row r="384" ht="18">
      <c r="B384" s="63"/>
    </row>
    <row r="385" ht="18">
      <c r="B385" s="63"/>
    </row>
    <row r="386" ht="18">
      <c r="B386" s="63"/>
    </row>
    <row r="387" ht="18">
      <c r="B387" s="63"/>
    </row>
    <row r="388" ht="18">
      <c r="B388" s="63"/>
    </row>
    <row r="389" ht="18">
      <c r="B389" s="63"/>
    </row>
    <row r="390" ht="18">
      <c r="B390" s="63"/>
    </row>
    <row r="391" ht="18">
      <c r="B391" s="63"/>
    </row>
    <row r="392" ht="18">
      <c r="B392" s="63"/>
    </row>
    <row r="393" ht="18">
      <c r="B393" s="63"/>
    </row>
    <row r="394" ht="18">
      <c r="B394" s="63"/>
    </row>
    <row r="395" ht="18">
      <c r="B395" s="63"/>
    </row>
    <row r="396" ht="18">
      <c r="B396" s="63"/>
    </row>
    <row r="397" ht="18">
      <c r="B397" s="63"/>
    </row>
    <row r="398" ht="18">
      <c r="B398" s="63"/>
    </row>
    <row r="399" ht="18">
      <c r="B399" s="63"/>
    </row>
    <row r="400" ht="18">
      <c r="B400" s="63"/>
    </row>
    <row r="401" ht="18">
      <c r="B401" s="63"/>
    </row>
    <row r="402" ht="18">
      <c r="B402" s="63"/>
    </row>
    <row r="403" ht="18">
      <c r="B403" s="63"/>
    </row>
    <row r="404" ht="18">
      <c r="B404" s="63"/>
    </row>
    <row r="405" ht="18">
      <c r="B405" s="63"/>
    </row>
    <row r="406" ht="18">
      <c r="B406" s="63"/>
    </row>
    <row r="407" ht="18">
      <c r="B407" s="63"/>
    </row>
    <row r="408" ht="18">
      <c r="B408" s="63"/>
    </row>
    <row r="409" ht="18">
      <c r="B409" s="63"/>
    </row>
    <row r="410" ht="18">
      <c r="B410" s="63"/>
    </row>
    <row r="411" ht="18">
      <c r="B411" s="63"/>
    </row>
    <row r="412" ht="18">
      <c r="B412" s="63"/>
    </row>
    <row r="413" ht="18">
      <c r="B413" s="63"/>
    </row>
    <row r="414" ht="18">
      <c r="B414" s="63"/>
    </row>
    <row r="415" ht="18">
      <c r="B415" s="63"/>
    </row>
    <row r="416" ht="18">
      <c r="B416" s="63"/>
    </row>
    <row r="417" ht="18">
      <c r="B417" s="63"/>
    </row>
    <row r="418" ht="18">
      <c r="B418" s="63"/>
    </row>
    <row r="419" ht="18">
      <c r="B419" s="63"/>
    </row>
    <row r="420" ht="18">
      <c r="B420" s="63"/>
    </row>
    <row r="421" ht="18">
      <c r="B421" s="63"/>
    </row>
    <row r="422" ht="18">
      <c r="B422" s="63"/>
    </row>
    <row r="423" ht="18">
      <c r="B423" s="63"/>
    </row>
    <row r="424" ht="18">
      <c r="B424" s="63"/>
    </row>
    <row r="425" ht="18">
      <c r="B425" s="63"/>
    </row>
    <row r="426" ht="18">
      <c r="B426" s="63"/>
    </row>
    <row r="427" ht="18">
      <c r="B427" s="63"/>
    </row>
    <row r="428" ht="18">
      <c r="B428" s="63"/>
    </row>
    <row r="429" ht="18">
      <c r="B429" s="63"/>
    </row>
    <row r="430" ht="18">
      <c r="B430" s="63"/>
    </row>
    <row r="431" ht="18">
      <c r="B431" s="63"/>
    </row>
    <row r="432" ht="18">
      <c r="B432" s="63"/>
    </row>
    <row r="433" ht="18">
      <c r="B433" s="63"/>
    </row>
    <row r="434" ht="18">
      <c r="B434" s="63"/>
    </row>
    <row r="435" ht="18">
      <c r="B435" s="63"/>
    </row>
    <row r="436" ht="18">
      <c r="B436" s="63"/>
    </row>
    <row r="437" ht="18">
      <c r="B437" s="63"/>
    </row>
    <row r="438" ht="18">
      <c r="B438" s="63"/>
    </row>
    <row r="439" ht="18">
      <c r="B439" s="63"/>
    </row>
    <row r="440" ht="18">
      <c r="B440" s="63"/>
    </row>
    <row r="441" ht="18">
      <c r="B441" s="63"/>
    </row>
    <row r="442" ht="18">
      <c r="B442" s="63"/>
    </row>
    <row r="443" ht="18">
      <c r="B443" s="63"/>
    </row>
    <row r="444" ht="18">
      <c r="B444" s="63"/>
    </row>
    <row r="445" ht="18">
      <c r="B445" s="63"/>
    </row>
    <row r="446" ht="18">
      <c r="B446" s="63"/>
    </row>
    <row r="447" ht="18">
      <c r="B447" s="63"/>
    </row>
    <row r="448" ht="18">
      <c r="B448" s="63"/>
    </row>
    <row r="449" ht="18">
      <c r="B449" s="63"/>
    </row>
    <row r="450" ht="18">
      <c r="B450" s="63"/>
    </row>
    <row r="451" ht="18">
      <c r="B451" s="63"/>
    </row>
    <row r="452" ht="18">
      <c r="B452" s="63"/>
    </row>
    <row r="453" ht="18">
      <c r="B453" s="63"/>
    </row>
    <row r="454" ht="18">
      <c r="B454" s="63"/>
    </row>
    <row r="455" ht="18">
      <c r="B455" s="63"/>
    </row>
    <row r="456" ht="18">
      <c r="B456" s="63"/>
    </row>
    <row r="457" ht="18">
      <c r="B457" s="63"/>
    </row>
    <row r="458" ht="18">
      <c r="B458" s="63"/>
    </row>
    <row r="459" ht="18">
      <c r="B459" s="63"/>
    </row>
    <row r="460" ht="18">
      <c r="B460" s="63"/>
    </row>
    <row r="461" ht="18">
      <c r="B461" s="63"/>
    </row>
    <row r="462" ht="18">
      <c r="B462" s="63"/>
    </row>
    <row r="463" ht="18">
      <c r="B463" s="63"/>
    </row>
    <row r="464" ht="18">
      <c r="B464" s="63"/>
    </row>
    <row r="465" ht="18">
      <c r="B465" s="63"/>
    </row>
    <row r="466" ht="18">
      <c r="B466" s="63"/>
    </row>
    <row r="467" ht="18">
      <c r="B467" s="63"/>
    </row>
    <row r="468" ht="18">
      <c r="B468" s="63"/>
    </row>
    <row r="469" ht="18">
      <c r="B469" s="63"/>
    </row>
    <row r="470" ht="18">
      <c r="B470" s="63"/>
    </row>
    <row r="471" ht="18">
      <c r="B471" s="63"/>
    </row>
    <row r="472" ht="18">
      <c r="B472" s="63"/>
    </row>
    <row r="473" ht="18">
      <c r="B473" s="63"/>
    </row>
    <row r="474" ht="18">
      <c r="B474" s="63"/>
    </row>
    <row r="475" ht="18">
      <c r="B475" s="63"/>
    </row>
    <row r="476" ht="18">
      <c r="B476" s="63"/>
    </row>
    <row r="477" ht="18">
      <c r="B477" s="63"/>
    </row>
    <row r="478" ht="18">
      <c r="B478" s="63"/>
    </row>
    <row r="479" ht="18">
      <c r="B479" s="63"/>
    </row>
    <row r="480" ht="18">
      <c r="B480" s="63"/>
    </row>
    <row r="481" ht="18">
      <c r="B481" s="63"/>
    </row>
    <row r="482" ht="18">
      <c r="B482" s="63"/>
    </row>
    <row r="483" ht="18">
      <c r="B483" s="63"/>
    </row>
    <row r="484" ht="18">
      <c r="B484" s="63"/>
    </row>
    <row r="485" ht="18">
      <c r="B485" s="63"/>
    </row>
    <row r="486" ht="18">
      <c r="B486" s="63"/>
    </row>
    <row r="487" ht="18">
      <c r="B487" s="63"/>
    </row>
    <row r="488" ht="18">
      <c r="B488" s="63"/>
    </row>
    <row r="489" ht="18">
      <c r="B489" s="63"/>
    </row>
    <row r="490" ht="18">
      <c r="B490" s="63"/>
    </row>
    <row r="491" ht="18">
      <c r="B491" s="63"/>
    </row>
    <row r="492" ht="18">
      <c r="B492" s="63"/>
    </row>
    <row r="493" ht="18">
      <c r="B493" s="63"/>
    </row>
    <row r="494" ht="18">
      <c r="B494" s="63"/>
    </row>
    <row r="495" ht="18">
      <c r="B495" s="63"/>
    </row>
    <row r="496" ht="18">
      <c r="B496" s="63"/>
    </row>
    <row r="497" ht="18">
      <c r="B497" s="63"/>
    </row>
    <row r="498" ht="18">
      <c r="B498" s="63"/>
    </row>
    <row r="499" ht="18">
      <c r="B499" s="63"/>
    </row>
    <row r="500" ht="18">
      <c r="B500" s="63"/>
    </row>
    <row r="501" ht="18">
      <c r="B501" s="63"/>
    </row>
    <row r="502" ht="18">
      <c r="B502" s="63"/>
    </row>
    <row r="503" ht="18">
      <c r="B503" s="63"/>
    </row>
    <row r="504" ht="18">
      <c r="B504" s="63"/>
    </row>
    <row r="505" ht="18">
      <c r="B505" s="63"/>
    </row>
    <row r="506" ht="18">
      <c r="B506" s="63"/>
    </row>
    <row r="507" ht="18">
      <c r="B507" s="63"/>
    </row>
    <row r="508" ht="18">
      <c r="B508" s="63"/>
    </row>
    <row r="509" ht="18">
      <c r="B509" s="63"/>
    </row>
    <row r="510" ht="18">
      <c r="B510" s="63"/>
    </row>
    <row r="511" ht="18">
      <c r="B511" s="63"/>
    </row>
    <row r="512" ht="18">
      <c r="B512" s="63"/>
    </row>
    <row r="513" ht="18">
      <c r="B513" s="63"/>
    </row>
    <row r="514" ht="18">
      <c r="B514" s="63"/>
    </row>
    <row r="515" ht="18">
      <c r="B515" s="63"/>
    </row>
    <row r="516" ht="18">
      <c r="B516" s="63"/>
    </row>
    <row r="517" ht="18">
      <c r="B517" s="63"/>
    </row>
    <row r="518" ht="18">
      <c r="B518" s="63"/>
    </row>
    <row r="519" ht="18">
      <c r="B519" s="63"/>
    </row>
    <row r="520" ht="18">
      <c r="B520" s="63"/>
    </row>
    <row r="521" ht="18">
      <c r="B521" s="63"/>
    </row>
    <row r="522" ht="18">
      <c r="B522" s="63"/>
    </row>
    <row r="523" ht="18">
      <c r="B523" s="63"/>
    </row>
    <row r="524" ht="18">
      <c r="B524" s="63"/>
    </row>
    <row r="525" ht="18">
      <c r="B525" s="63"/>
    </row>
    <row r="526" ht="18">
      <c r="B526" s="63"/>
    </row>
    <row r="527" ht="18">
      <c r="B527" s="63"/>
    </row>
    <row r="528" ht="18">
      <c r="B528" s="63"/>
    </row>
    <row r="529" ht="18">
      <c r="B529" s="63"/>
    </row>
    <row r="530" ht="18">
      <c r="B530" s="63"/>
    </row>
    <row r="531" ht="18">
      <c r="B531" s="63"/>
    </row>
    <row r="532" ht="18">
      <c r="B532" s="63"/>
    </row>
    <row r="533" ht="18">
      <c r="B533" s="63"/>
    </row>
    <row r="534" ht="18">
      <c r="B534" s="63"/>
    </row>
    <row r="535" ht="18">
      <c r="B535" s="63"/>
    </row>
    <row r="536" ht="18">
      <c r="B536" s="63"/>
    </row>
    <row r="537" ht="18">
      <c r="B537" s="63"/>
    </row>
    <row r="538" ht="18">
      <c r="B538" s="63"/>
    </row>
    <row r="539" ht="18">
      <c r="B539" s="63"/>
    </row>
    <row r="540" ht="18">
      <c r="B540" s="63"/>
    </row>
    <row r="541" ht="18">
      <c r="B541" s="63"/>
    </row>
    <row r="542" ht="18">
      <c r="B542" s="63"/>
    </row>
    <row r="543" ht="18">
      <c r="B543" s="63"/>
    </row>
    <row r="544" ht="18">
      <c r="B544" s="63"/>
    </row>
    <row r="545" ht="18">
      <c r="B545" s="63"/>
    </row>
    <row r="546" ht="18">
      <c r="B546" s="63"/>
    </row>
    <row r="547" ht="18">
      <c r="B547" s="63"/>
    </row>
  </sheetData>
  <sheetProtection/>
  <mergeCells count="12">
    <mergeCell ref="A27:B27"/>
    <mergeCell ref="B9:E9"/>
    <mergeCell ref="B10:E10"/>
    <mergeCell ref="A26:B26"/>
    <mergeCell ref="A8:F8"/>
    <mergeCell ref="D14:E14"/>
    <mergeCell ref="A25:F25"/>
    <mergeCell ref="C2:F2"/>
    <mergeCell ref="F14:F15"/>
    <mergeCell ref="A14:A15"/>
    <mergeCell ref="B14:B15"/>
    <mergeCell ref="C14:C15"/>
  </mergeCells>
  <printOptions/>
  <pageMargins left="0.4330708661417323" right="0.1968503937007874" top="0.55" bottom="0.5118110236220472" header="0.57" footer="0.5118110236220472"/>
  <pageSetup fitToHeight="4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Планотдел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Kovaleva_N</cp:lastModifiedBy>
  <cp:lastPrinted>2013-03-29T08:16:34Z</cp:lastPrinted>
  <dcterms:created xsi:type="dcterms:W3CDTF">2004-12-24T05:28:18Z</dcterms:created>
  <dcterms:modified xsi:type="dcterms:W3CDTF">2013-03-29T08:17:56Z</dcterms:modified>
  <cp:category/>
  <cp:version/>
  <cp:contentType/>
  <cp:contentStatus/>
</cp:coreProperties>
</file>