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firstSheet="2" activeTab="2"/>
  </bookViews>
  <sheets>
    <sheet name="Додаток1  061207" sheetId="1" r:id="rId1"/>
    <sheet name="Додаток1  061207 (2)" sheetId="2" r:id="rId2"/>
    <sheet name="Додаток1" sheetId="3" r:id="rId3"/>
  </sheets>
  <definedNames>
    <definedName name="_xlnm.Print_Titles" localSheetId="2">'Додаток1'!$12:$13</definedName>
    <definedName name="_xlnm.Print_Titles" localSheetId="0">'Додаток1  061207'!$10:$11</definedName>
    <definedName name="_xlnm.Print_Titles" localSheetId="1">'Додаток1  061207 (2)'!$10:$11</definedName>
    <definedName name="_xlnm.Print_Area" localSheetId="2">'Додаток1'!$A$1:$F$18</definedName>
    <definedName name="_xlnm.Print_Area" localSheetId="0">'Додаток1  061207'!$A$1:$F$128</definedName>
    <definedName name="_xlnm.Print_Area" localSheetId="1">'Додаток1  061207 (2)'!$A$1:$F$128</definedName>
  </definedNames>
  <calcPr fullCalcOnLoad="1"/>
</workbook>
</file>

<file path=xl/sharedStrings.xml><?xml version="1.0" encoding="utf-8"?>
<sst xmlns="http://schemas.openxmlformats.org/spreadsheetml/2006/main" count="869" uniqueCount="256">
  <si>
    <t>Код</t>
  </si>
  <si>
    <t xml:space="preserve"> Найменування доходів згідно із бюджетною класифікацією </t>
  </si>
  <si>
    <t>Загальний фонд</t>
  </si>
  <si>
    <t>Спеціальний фонд</t>
  </si>
  <si>
    <t>Разом</t>
  </si>
  <si>
    <t>у 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</si>
  <si>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</si>
  <si>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</si>
  <si>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з доходів найманих працівників</t>
  </si>
  <si>
    <t>Податок з доходів фізичних осіб - суб`єктів підприємницької діяльності і незалежної професійної діяльності</t>
  </si>
  <si>
    <t>Податок з доходів фізичних осіб на дивіденди та роялті</t>
  </si>
  <si>
    <t>Фіксований податок на доходи фізичних осіб від підприємницької діяльності</t>
  </si>
  <si>
    <t>Податок з доходів фізичних осіб у вигляді виграшів або  призів, отриманих внаслідок проведення конкурсів та інших розіграшів,   виграшів в азартні ігри</t>
  </si>
  <si>
    <t>Податок з доходів фізичних осіб від інших видів діяльності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</si>
  <si>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</si>
  <si>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</si>
  <si>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</si>
  <si>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</si>
  <si>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транспортних засобів та інших самохідних машин і механізмів (юридичних осіб)</t>
  </si>
  <si>
    <t>Податок з власників транспортних засобів та інших самохідних машин і механізмів (з громадян)</t>
  </si>
  <si>
    <t>Збори за спеціальне використання природних ресурсів</t>
  </si>
  <si>
    <t>Платежі за користування надрами</t>
  </si>
  <si>
    <t>Плата за користування надрами місцевого значення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</si>
  <si>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</si>
  <si>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</si>
  <si>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</si>
  <si>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</si>
  <si>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Внутрішні податки на товари та послуги</t>
  </si>
  <si>
    <t>Плата за ліцензії на певні види господарської  діяльності</t>
  </si>
  <si>
    <t>Податок на промисел</t>
  </si>
  <si>
    <t>Плата за видачу ліцензій та сертифікатів</t>
  </si>
  <si>
    <t>Плата за державну реєстрацію суб`єктів підприємницької діяльності</t>
  </si>
  <si>
    <t>Плата за торговий патент на деякі види підприємницької діяльності</t>
  </si>
  <si>
    <t>Плата за придбання торгового патенту на здійснення роздрібної торгівлі, сплачена фізичними особами</t>
  </si>
  <si>
    <t>Плата за придбання торгового патенту на здійснення роздрібної торгівлі, сплачена юридичними особами</t>
  </si>
  <si>
    <t>Плата за придбання торгового патенту на здійснення операцій з торгівлі готівковими валютними цінностями</t>
  </si>
  <si>
    <t>Плата за придбання торгового патенту на здійснення оптової торгівлі, сплачена фізичними особами</t>
  </si>
  <si>
    <t>Плата за придбання торгового патенту на здійснення торговельно-виробничої діяльності (громадське харчування), сплачена фізичними особами</t>
  </si>
  <si>
    <t>Плата за придбання торгового патенту на здійснення оптової торгівлі, сплачена юридичними особами</t>
  </si>
  <si>
    <t>Плата за придбання торгового патенту на здійснення торговельно-виробничої діяльності (громадське харчування), сплачена юридичними особами</t>
  </si>
  <si>
    <t>Плата за придбання пільгового торгового патенту на здійснення торговельної діяльності</t>
  </si>
  <si>
    <t>Плата за придбання короткотермінового торгового патенту на здійснення торговельної діяльності</t>
  </si>
  <si>
    <t>Плата за придбання торгового патенту на здійснення діяльності з надання побутових послуг, сплачена фізичними особами</t>
  </si>
  <si>
    <t>Плата за придбання торгового патенту на здійснення діяльності з надання побутових послуг,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</si>
  <si>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юридичними особами</t>
  </si>
  <si>
    <t>Плата за придбання торгового патенту на здійснення операцій з надання послуг у сфері грального бізнесу, сплачена фізичними особами</t>
  </si>
  <si>
    <t>Інші податки</t>
  </si>
  <si>
    <t>Місцеві податки і збори</t>
  </si>
  <si>
    <t>Податок з реклами</t>
  </si>
  <si>
    <t>Комунальний податок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</si>
  <si>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</si>
  <si>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</si>
  <si>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</si>
  <si>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</si>
  <si>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об`єктів торгівлі та сфери послуг</t>
  </si>
  <si>
    <t>Збір із власників собак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</si>
  <si>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</si>
  <si>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</si>
  <si>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суб`єктів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</si>
  <si>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</si>
  <si>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</si>
  <si>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</si>
  <si>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</si>
  <si>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</si>
  <si>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збори та платежі, доходи від некомерційного та побічного продажу</t>
  </si>
  <si>
    <t>Плата за утримання дітей у школах-інтернатах</t>
  </si>
  <si>
    <t>Плата за оренду цілісних майнових комплексів та іншого державного майна</t>
  </si>
  <si>
    <t>Плата за оренду майнових комплексів та іншого майна, що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</si>
  <si>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</si>
  <si>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</si>
  <si>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</si>
  <si>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Адміністративні штрафи та інші санкції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</si>
  <si>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</si>
  <si>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</si>
  <si>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Доходи від операцій з капіталом</t>
  </si>
  <si>
    <t>Надходження від продажу основного капіталу</t>
  </si>
  <si>
    <t xml:space="preserve">Надходження від відчуження майна, яке належить  Автономній Республіці Крим, та майна, що знаходиться у комунальній власності </t>
  </si>
  <si>
    <t>Надходження від продажу землі і нематеріальних активів</t>
  </si>
  <si>
    <t>Надходження від продажу землі</t>
  </si>
  <si>
    <t>Цільові фонди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</si>
  <si>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</si>
  <si>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</si>
  <si>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 фізичними особами</t>
  </si>
  <si>
    <t>Цільові фонди, утворені органами місцевого самоврядування та місцевими радами</t>
  </si>
  <si>
    <t>Всього (без урахування трансфертів)</t>
  </si>
  <si>
    <t>Офіційні трансферти</t>
  </si>
  <si>
    <t>Від органів державного управління</t>
  </si>
  <si>
    <t>Дотації</t>
  </si>
  <si>
    <t>Дотації вирівнювання, що одержуються з державного бюджету</t>
  </si>
  <si>
    <t>Субвенції</t>
  </si>
  <si>
    <t>Всього</t>
  </si>
  <si>
    <t>Власні надходження бюджетних установ</t>
  </si>
  <si>
    <t>Плата за послуги, що надаються бюджетними установами</t>
  </si>
  <si>
    <t>Плата за послуги, що надаються бюджетними установами згідно з функціональними повноваженнями</t>
  </si>
  <si>
    <t>Кошти, що отримуються бюджетними установами від господарської та/або виробничої діяльності</t>
  </si>
  <si>
    <t>Плата за оренду майна бюджетних установ</t>
  </si>
  <si>
    <t>Інші джерела власних надходжень бюджетних установ</t>
  </si>
  <si>
    <t>Благодійні внески, гранти та дарунки отримані бюджетними установами</t>
  </si>
  <si>
    <t>Надходження, що отримуються бюджетними установами на виконання окремих доручень та інвестиційних проектів</t>
  </si>
  <si>
    <t>Додаток 1</t>
  </si>
  <si>
    <t>(тис.грн.)</t>
  </si>
  <si>
    <t>до рішення Кіровоградської міської ради</t>
  </si>
  <si>
    <t>в тому числі без трансфертів районним в місті та селищному бюджетам</t>
  </si>
  <si>
    <t>Податок з доходів фізичних осіб - військовослужбовців та осіб рядового і навчального складу органів внутрішніх справ, органів і установ виконання покарань, податкової міліції</t>
  </si>
  <si>
    <t>Кошти, що отримуються бюджетними установами від реалізації майна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</si>
  <si>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  та рідких нечистот  </t>
  </si>
  <si>
    <t xml:space="preserve">Субвенція з державного бюджету місцевим бюджетам на надання пільг з послуг зв'язку та інших передбачених законодавством  пільг (крім пільг на одержання ліків, зубопротезування, оплату електроенергії, природного і скрапленого газу на побутові   потреби, твердого та рідкого пічного побутового палива, послуг  тепло-, водопостачання і водовідведення, квартирної плати,  вивезення побутового сміття та рідких нечистот) та компенсацію  за пільговий проїзд окремих категорій громадян 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</si>
  <si>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  </t>
  </si>
  <si>
    <t xml:space="preserve">Субвенція з державного бюджету місцевим бюджетам на  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 науково-педагогічним та іншим категоріям працівників навчальних закладів"   </t>
  </si>
  <si>
    <t xml:space="preserve">Субвенція з державного бюджету місцевим бюджетам на  фінансування ремонту приміщень управлінь праці та соціального захисту виконавчих органів міських, міст обласного значення, районних у містах рад для здійснення заходів з виконання спеціального  із Світовим банком проекту "Вдосконалення системи соціальної допомоги"     </t>
  </si>
  <si>
    <t xml:space="preserve">Субвенція з державного бюджету місцевим бюджетам на придбання  вагонів для комунального електротранспорту (тролейбусів і трамваїв) </t>
  </si>
  <si>
    <t>Додаткова дотація з державного бюджету на вирівнювання фінансової забезпеченості місцевим бюджетам,</t>
  </si>
  <si>
    <t>Доходи  міського бюджету на 2008 рік</t>
  </si>
  <si>
    <t xml:space="preserve">від ______________  2007 року  № </t>
  </si>
  <si>
    <t>Податок з доходів фізичних осіб від продажу рухомого та  надання рухомого майна в оренду (суборенду)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</si>
  <si>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</si>
  <si>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з державного бюджету місцевим бюджетам на  виплату державної соціальної допомоги на дітей-сиріт та дітей, позбавлених батьківського піклування, грошового забезпечення батькам - 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</si>
  <si>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Податок з доходів фізичних осіб від продажу нерухомого майна та надання нерухомості в оренду (суборенду), житловий найм (піднайм)</t>
  </si>
  <si>
    <t>Грошові  стягнення за шкоду заподіяну порушенням законодавства про охорону навколишнього середовища в наслідок господарської та іншої діяльності</t>
  </si>
  <si>
    <t xml:space="preserve">Плата за придбання торгових патентів пунктами продажу нафтопродуктів (автозаправними станціями, заправними пунктами) </t>
  </si>
  <si>
    <r>
      <t xml:space="preserve">Податок з доходів фізичних осіб </t>
    </r>
    <r>
      <rPr>
        <sz val="14"/>
        <rFont val="Times New Roman Cyr"/>
        <family val="1"/>
      </rPr>
      <t>(норматив відрахувань від контингенту міста -70,81%, від контингенту  с. Нового - 50%)</t>
    </r>
  </si>
  <si>
    <r>
      <t xml:space="preserve">Плата за землю </t>
    </r>
    <r>
      <rPr>
        <sz val="14"/>
        <rFont val="Times New Roman Cyr"/>
        <family val="1"/>
      </rPr>
      <t>(норматив відрахувань від контингенту міста - 63,28%, від контингенту  с. Нового - 15%)</t>
    </r>
  </si>
  <si>
    <t>Субвенція з державного бюджету місцевим бюджетам на реалізацію державної цільової соціальної програми "Школа майбутнього"</t>
  </si>
  <si>
    <t>Кошти, одержані із загального фонду бюджету до бюджету розвитку(спеціального фонду)</t>
  </si>
  <si>
    <t>в тому числі доходи міського бюджету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</si>
  <si>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  та рідких нечистот </t>
  </si>
  <si>
    <t>+ збільшено</t>
  </si>
  <si>
    <t>- зменшено</t>
  </si>
  <si>
    <t>Доходи  міського бюджету на 2009 рік</t>
  </si>
  <si>
    <t>+454,200</t>
  </si>
  <si>
    <t>250313</t>
  </si>
  <si>
    <t>Додаткова дотація з державного бюджету на вирівнювання фінансової забезпеченості місцевих бюджетів</t>
  </si>
  <si>
    <t>1000</t>
  </si>
  <si>
    <t>ПОТОЧНІ ВИДАТКИ</t>
  </si>
  <si>
    <t>1300</t>
  </si>
  <si>
    <t>Субсидії і поточні трансферти</t>
  </si>
  <si>
    <t>1320</t>
  </si>
  <si>
    <t>Поточні трансферти органам державного управління інших рівнів</t>
  </si>
  <si>
    <t>250325</t>
  </si>
  <si>
    <t>Субвенція на виконання власних повноважень територіальних громад сіл, селищ, міст та їх об`єднань</t>
  </si>
  <si>
    <t>250326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</si>
  <si>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</t>
  </si>
  <si>
    <t>250328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</si>
  <si>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нечтот</t>
  </si>
  <si>
    <t>250329</t>
  </si>
  <si>
    <t>Субв.з держ.бюджету місц.бюджетам на надання пільг з послуг зв`язку та інш. передб.законодав-м пільг (крім пільг на одерж. ліків, зубопротез-ня, опл. ел.енергії, прир.і скрапл. газу на побут.потреби, твер.і рід.пічного побут.палива, послуг тепло-, во</t>
  </si>
  <si>
    <t>250330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</si>
  <si>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</si>
  <si>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250376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</si>
  <si>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</t>
  </si>
  <si>
    <t>235</t>
  </si>
  <si>
    <t>Департамент розвитку торгівлі, побутового обслуговування, транспорту та зв'язку</t>
  </si>
  <si>
    <t>1100</t>
  </si>
  <si>
    <t>Видатки на товари і послуги</t>
  </si>
  <si>
    <t>1110</t>
  </si>
  <si>
    <t>Оплата праці працівників бюджетних установ</t>
  </si>
  <si>
    <t>1111</t>
  </si>
  <si>
    <t>Заробітна плата</t>
  </si>
  <si>
    <t>1120</t>
  </si>
  <si>
    <t>Нарахування на заробітну плату</t>
  </si>
  <si>
    <t>1130</t>
  </si>
  <si>
    <t>Придбання предметів постачання і матеріалів, оплата послуг та інші видатки</t>
  </si>
  <si>
    <t>1131</t>
  </si>
  <si>
    <t>Предмети, матеріали, обладнання та інвентар</t>
  </si>
  <si>
    <t>1137</t>
  </si>
  <si>
    <t>Поточний ремонт обладнання, інвентарю та будівель, технічне обслуговування обладнання</t>
  </si>
  <si>
    <t>1138</t>
  </si>
  <si>
    <t>Послуги зв`язку</t>
  </si>
  <si>
    <t>1139</t>
  </si>
  <si>
    <t>Оплата інших послуг та інші видатки</t>
  </si>
  <si>
    <t>1310</t>
  </si>
  <si>
    <t>Субсидії і поточні трансферти підприємствам (установам, організаціям)</t>
  </si>
  <si>
    <t>1340</t>
  </si>
  <si>
    <t>Поточні трансферти населенню</t>
  </si>
  <si>
    <t>1343</t>
  </si>
  <si>
    <t>Інші поточні трансферти населенню</t>
  </si>
  <si>
    <t>10000</t>
  </si>
  <si>
    <t>Державне управлiння</t>
  </si>
  <si>
    <t>10116</t>
  </si>
  <si>
    <t>Органи мiсцевого самоврядування</t>
  </si>
  <si>
    <t>90000</t>
  </si>
  <si>
    <t>Соцiальний захист та соцiальне забезпечення</t>
  </si>
  <si>
    <t>90412</t>
  </si>
  <si>
    <t>Iншi видатки на соціальний захист населення</t>
  </si>
  <si>
    <t>170000</t>
  </si>
  <si>
    <t>Транспорт, дорожнє господарство, зв`язок, телекомунiкацiї та iнформатика</t>
  </si>
  <si>
    <t>170102</t>
  </si>
  <si>
    <t>Коменсаційні виплати на пільговий проїзд автомобільним транспортом окремим категоріям громодян</t>
  </si>
  <si>
    <t>170302</t>
  </si>
  <si>
    <t>Компенсацiйнi виплати за пiльговий проїзд окремих категорiй громадян на залізничному транспорті</t>
  </si>
  <si>
    <t>170602</t>
  </si>
  <si>
    <t>Компенсаційні виплати на пільговий проїзд електро-транспортом окремим категоріям громодян</t>
  </si>
  <si>
    <t>250000</t>
  </si>
  <si>
    <t>Видатки, не вiднесенi до основних груп</t>
  </si>
  <si>
    <t>250404</t>
  </si>
  <si>
    <t>Іншi видатки</t>
  </si>
  <si>
    <t>243</t>
  </si>
  <si>
    <t>Управління земельних відносин та охорони навколишнього природного середовища міської ради</t>
  </si>
  <si>
    <t>1135</t>
  </si>
  <si>
    <t>Оплата транспортних послуг та утримання  транспортних засобів</t>
  </si>
  <si>
    <t>300</t>
  </si>
  <si>
    <t xml:space="preserve">Резервний фонд </t>
  </si>
  <si>
    <t>3000</t>
  </si>
  <si>
    <t>Нерозподілені видатки</t>
  </si>
  <si>
    <t>250102</t>
  </si>
  <si>
    <t>Резервний фонд</t>
  </si>
  <si>
    <t>Всього по бюджету</t>
  </si>
  <si>
    <t>1132</t>
  </si>
  <si>
    <t>Медикаменти та перев`язувальні матеріали</t>
  </si>
  <si>
    <t>1133</t>
  </si>
  <si>
    <t>Продукти харчування</t>
  </si>
  <si>
    <t>1134</t>
  </si>
  <si>
    <t>М`який інвентар та обмундирування</t>
  </si>
  <si>
    <t>1136</t>
  </si>
  <si>
    <t>Оренда</t>
  </si>
  <si>
    <t>1140</t>
  </si>
  <si>
    <t>Видатки на відрядження</t>
  </si>
  <si>
    <t>1160</t>
  </si>
  <si>
    <t>Оплата комунальних послуг та енергоносіїв</t>
  </si>
  <si>
    <t>1161</t>
  </si>
  <si>
    <t>Оплата теплопостачання</t>
  </si>
  <si>
    <t>1162</t>
  </si>
  <si>
    <t>Оплата водопостачання і водовідведення</t>
  </si>
  <si>
    <t>1163</t>
  </si>
  <si>
    <t>Оплата електроенергії</t>
  </si>
  <si>
    <t>1164</t>
  </si>
  <si>
    <t>Оплата природного газу</t>
  </si>
  <si>
    <t>1165</t>
  </si>
  <si>
    <t>Оплата інших комунальних послуг</t>
  </si>
  <si>
    <t>1166</t>
  </si>
  <si>
    <t>Оплата інших енергоносіїв</t>
  </si>
  <si>
    <t>1170</t>
  </si>
  <si>
    <t>Дослідження і розробки, видатки державного (регіонального) значення</t>
  </si>
  <si>
    <t>1172</t>
  </si>
  <si>
    <t>Окремі заходи розвитку по реалізації державних (регіональних) програм, не віднесені до заходів розвитку</t>
  </si>
  <si>
    <t>1341</t>
  </si>
  <si>
    <t>Виплата пенсій і допомоги</t>
  </si>
  <si>
    <t>2000</t>
  </si>
  <si>
    <t>КАПІТАЛЬНІ ВИДАТКИ</t>
  </si>
  <si>
    <t>2100</t>
  </si>
  <si>
    <t>Придбання основного капіталу</t>
  </si>
  <si>
    <t>2110</t>
  </si>
  <si>
    <t>Придбання обладнання і предметів довгострокового користування</t>
  </si>
  <si>
    <t>2130</t>
  </si>
  <si>
    <t>Капітальний ремонт</t>
  </si>
  <si>
    <t>2131</t>
  </si>
  <si>
    <t>Капітальний ремонт житлового фонду</t>
  </si>
  <si>
    <t>2133</t>
  </si>
  <si>
    <t>Капітальний ремонт інших об`єктів</t>
  </si>
  <si>
    <t>2400</t>
  </si>
  <si>
    <t>Капітальні трансферти</t>
  </si>
  <si>
    <t>2430</t>
  </si>
  <si>
    <t>Капітальні трансферти населенню</t>
  </si>
  <si>
    <t>2450</t>
  </si>
  <si>
    <t>Капітальні трансферти до бюджету розвитку</t>
  </si>
  <si>
    <t>від  3  грудня 2009 року  №2891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</si>
</sst>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00000"/>
    <numFmt numFmtId="174" formatCode="#,##0\ &quot;к.&quot;;\-#,##0\ &quot;к.&quot;"/>
    <numFmt numFmtId="175" formatCode="#,##0\ &quot;к.&quot;;[Red]\-#,##0\ &quot;к.&quot;"/>
    <numFmt numFmtId="176" formatCode="#,##0.00\ &quot;к.&quot;;\-#,##0.00\ &quot;к.&quot;"/>
    <numFmt numFmtId="177" formatCode="#,##0.00\ &quot;к.&quot;;[Red]\-#,##0.00\ &quot;к.&quot;"/>
    <numFmt numFmtId="178" formatCode="_-* #,##0\ &quot;к.&quot;_-;\-* #,##0\ &quot;к.&quot;_-;_-* &quot;-&quot;\ &quot;к.&quot;_-;_-@_-"/>
    <numFmt numFmtId="179" formatCode="_-* #,##0\ _к_._-;\-* #,##0\ _к_._-;_-* &quot;-&quot;\ _к_._-;_-@_-"/>
    <numFmt numFmtId="180" formatCode="_-* #,##0.00\ &quot;к.&quot;_-;\-* #,##0.00\ &quot;к.&quot;_-;_-* &quot;-&quot;??\ &quot;к.&quot;_-;_-@_-"/>
    <numFmt numFmtId="181" formatCode="_-* #,##0.00\ _к_._-;\-* #,##0.00\ _к_._-;_-* &quot;-&quot;??\ _к_._-;_-@_-"/>
    <numFmt numFmtId="182" formatCode="#,##0.0"/>
    <numFmt numFmtId="183" formatCode="0.000"/>
    <numFmt numFmtId="184" formatCode="[$-FC19]d\ mmmm\ yyyy\ &quot;г.&quot;"/>
  </numFmts>
  <fonts count="16">
    <font>
      <sz val="10"/>
      <name val="Arial Cyr"/>
      <family val="0"/>
    </font>
    <font>
      <sz val="10"/>
      <name val="Times New Roman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6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b/>
      <sz val="14"/>
      <name val="Times New Roman Cyr"/>
      <family val="1"/>
    </font>
    <font>
      <b/>
      <sz val="14"/>
      <name val="Arial Cyr"/>
      <family val="0"/>
    </font>
    <font>
      <sz val="16"/>
      <name val="Times New Roman Cyr"/>
      <family val="1"/>
    </font>
    <font>
      <b/>
      <sz val="20"/>
      <name val="Times New Roman Cyr"/>
      <family val="1"/>
    </font>
    <font>
      <sz val="14"/>
      <color indexed="8"/>
      <name val="Times New Roman Cyr"/>
      <family val="1"/>
    </font>
    <font>
      <sz val="14"/>
      <name val="Times New Roman"/>
      <family val="1"/>
    </font>
    <font>
      <sz val="14"/>
      <color indexed="9"/>
      <name val="Times New Roman Cyr"/>
      <family val="1"/>
    </font>
    <font>
      <sz val="10"/>
      <name val="Helv"/>
      <family val="0"/>
    </font>
    <font>
      <b/>
      <sz val="11"/>
      <name val="Times New Roman Cyr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1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7" fillId="0" borderId="1" xfId="18" applyFont="1" applyBorder="1" applyAlignment="1">
      <alignment horizontal="center" vertical="center" wrapText="1"/>
      <protection/>
    </xf>
    <xf numFmtId="0" fontId="2" fillId="0" borderId="1" xfId="18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wrapText="1"/>
    </xf>
    <xf numFmtId="0" fontId="7" fillId="0" borderId="2" xfId="18" applyFont="1" applyBorder="1" applyAlignment="1">
      <alignment horizontal="center" vertical="center" wrapText="1"/>
      <protection/>
    </xf>
    <xf numFmtId="0" fontId="1" fillId="2" borderId="0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183" fontId="7" fillId="0" borderId="3" xfId="0" applyNumberFormat="1" applyFont="1" applyBorder="1" applyAlignment="1">
      <alignment horizontal="center" vertical="center" wrapText="1"/>
    </xf>
    <xf numFmtId="183" fontId="7" fillId="0" borderId="5" xfId="0" applyNumberFormat="1" applyFont="1" applyBorder="1" applyAlignment="1">
      <alignment horizontal="center" vertical="center" wrapText="1"/>
    </xf>
    <xf numFmtId="183" fontId="2" fillId="0" borderId="3" xfId="0" applyNumberFormat="1" applyFont="1" applyBorder="1" applyAlignment="1">
      <alignment horizontal="center" vertical="center" wrapText="1"/>
    </xf>
    <xf numFmtId="183" fontId="2" fillId="0" borderId="5" xfId="0" applyNumberFormat="1" applyFont="1" applyBorder="1" applyAlignment="1">
      <alignment horizontal="center" vertical="center" wrapText="1"/>
    </xf>
    <xf numFmtId="183" fontId="7" fillId="0" borderId="3" xfId="18" applyNumberFormat="1" applyFont="1" applyBorder="1" applyAlignment="1">
      <alignment horizontal="center" vertical="center" wrapText="1"/>
      <protection/>
    </xf>
    <xf numFmtId="183" fontId="2" fillId="0" borderId="3" xfId="18" applyNumberFormat="1" applyFont="1" applyBorder="1" applyAlignment="1">
      <alignment horizontal="center" vertical="center" wrapText="1"/>
      <protection/>
    </xf>
    <xf numFmtId="183" fontId="2" fillId="0" borderId="6" xfId="0" applyNumberFormat="1" applyFont="1" applyBorder="1" applyAlignment="1">
      <alignment horizontal="center" vertical="center" wrapText="1"/>
    </xf>
    <xf numFmtId="183" fontId="7" fillId="0" borderId="6" xfId="0" applyNumberFormat="1" applyFont="1" applyBorder="1" applyAlignment="1">
      <alignment horizontal="center" vertical="center" wrapText="1"/>
    </xf>
    <xf numFmtId="183" fontId="7" fillId="0" borderId="7" xfId="0" applyNumberFormat="1" applyFont="1" applyBorder="1" applyAlignment="1">
      <alignment horizontal="center" vertical="center" wrapText="1"/>
    </xf>
    <xf numFmtId="183" fontId="7" fillId="0" borderId="8" xfId="0" applyNumberFormat="1" applyFont="1" applyBorder="1" applyAlignment="1">
      <alignment horizontal="center" vertical="center" wrapText="1"/>
    </xf>
    <xf numFmtId="183" fontId="7" fillId="0" borderId="9" xfId="0" applyNumberFormat="1" applyFont="1" applyBorder="1" applyAlignment="1">
      <alignment horizontal="center" vertical="center" wrapText="1"/>
    </xf>
    <xf numFmtId="183" fontId="2" fillId="0" borderId="7" xfId="0" applyNumberFormat="1" applyFont="1" applyBorder="1" applyAlignment="1">
      <alignment horizontal="center" vertical="center" wrapText="1"/>
    </xf>
    <xf numFmtId="183" fontId="2" fillId="0" borderId="8" xfId="0" applyNumberFormat="1" applyFont="1" applyBorder="1" applyAlignment="1">
      <alignment horizontal="center" vertical="center"/>
    </xf>
    <xf numFmtId="183" fontId="1" fillId="0" borderId="8" xfId="0" applyNumberFormat="1" applyFont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183" fontId="7" fillId="3" borderId="8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18" applyFont="1" applyBorder="1" applyAlignment="1">
      <alignment horizontal="left" vertical="center" wrapText="1"/>
      <protection/>
    </xf>
    <xf numFmtId="0" fontId="2" fillId="0" borderId="3" xfId="18" applyFont="1" applyBorder="1" applyAlignment="1">
      <alignment horizontal="left" vertical="center" wrapText="1"/>
      <protection/>
    </xf>
    <xf numFmtId="0" fontId="7" fillId="0" borderId="6" xfId="18" applyFont="1" applyBorder="1" applyAlignment="1">
      <alignment horizontal="left" vertical="center" wrapText="1"/>
      <protection/>
    </xf>
    <xf numFmtId="0" fontId="7" fillId="3" borderId="8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183" fontId="2" fillId="0" borderId="3" xfId="0" applyNumberFormat="1" applyFont="1" applyFill="1" applyBorder="1" applyAlignment="1">
      <alignment horizontal="center" vertical="center" wrapText="1"/>
    </xf>
    <xf numFmtId="183" fontId="7" fillId="0" borderId="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183" fontId="2" fillId="0" borderId="11" xfId="0" applyNumberFormat="1" applyFont="1" applyBorder="1" applyAlignment="1">
      <alignment horizontal="center" vertical="center" wrapText="1"/>
    </xf>
    <xf numFmtId="183" fontId="2" fillId="0" borderId="12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2" fillId="0" borderId="0" xfId="0" applyFont="1" applyBorder="1" applyAlignment="1">
      <alignment vertical="center" wrapText="1"/>
    </xf>
    <xf numFmtId="0" fontId="12" fillId="0" borderId="0" xfId="0" applyNumberFormat="1" applyFont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NumberFormat="1" applyFont="1" applyAlignment="1">
      <alignment vertical="center" wrapText="1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183" fontId="2" fillId="0" borderId="14" xfId="0" applyNumberFormat="1" applyFont="1" applyBorder="1" applyAlignment="1">
      <alignment horizontal="center" vertical="center" wrapText="1"/>
    </xf>
    <xf numFmtId="183" fontId="2" fillId="0" borderId="1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3" xfId="18" applyFont="1" applyBorder="1" applyAlignment="1">
      <alignment horizontal="justify" vertical="center" wrapText="1"/>
      <protection/>
    </xf>
    <xf numFmtId="0" fontId="2" fillId="0" borderId="14" xfId="0" applyFont="1" applyBorder="1" applyAlignment="1">
      <alignment horizontal="justify" vertical="center" wrapText="1"/>
    </xf>
    <xf numFmtId="0" fontId="11" fillId="0" borderId="3" xfId="17" applyFont="1" applyFill="1" applyBorder="1" applyAlignment="1">
      <alignment horizontal="justify" vertical="center" wrapText="1"/>
      <protection/>
    </xf>
    <xf numFmtId="0" fontId="11" fillId="0" borderId="6" xfId="17" applyFont="1" applyFill="1" applyBorder="1" applyAlignment="1">
      <alignment horizontal="justify" vertical="center" wrapText="1"/>
      <protection/>
    </xf>
    <xf numFmtId="183" fontId="7" fillId="0" borderId="8" xfId="0" applyNumberFormat="1" applyFont="1" applyBorder="1" applyAlignment="1">
      <alignment horizontal="center" vertical="center" wrapText="1"/>
    </xf>
    <xf numFmtId="183" fontId="13" fillId="0" borderId="3" xfId="0" applyNumberFormat="1" applyFont="1" applyBorder="1" applyAlignment="1">
      <alignment horizontal="center" vertical="center" wrapText="1"/>
    </xf>
    <xf numFmtId="0" fontId="7" fillId="0" borderId="1" xfId="18" applyFont="1" applyBorder="1" applyAlignment="1">
      <alignment horizontal="center" vertical="center" wrapText="1"/>
      <protection/>
    </xf>
    <xf numFmtId="0" fontId="7" fillId="0" borderId="3" xfId="18" applyFont="1" applyBorder="1" applyAlignment="1">
      <alignment horizontal="left" vertical="center" wrapText="1"/>
      <protection/>
    </xf>
    <xf numFmtId="0" fontId="2" fillId="0" borderId="16" xfId="0" applyFont="1" applyBorder="1" applyAlignment="1">
      <alignment horizontal="center" vertical="center" wrapText="1"/>
    </xf>
    <xf numFmtId="183" fontId="2" fillId="0" borderId="17" xfId="0" applyNumberFormat="1" applyFont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justify" vertical="center" wrapText="1"/>
    </xf>
    <xf numFmtId="0" fontId="12" fillId="3" borderId="17" xfId="0" applyFont="1" applyFill="1" applyBorder="1" applyAlignment="1">
      <alignment horizontal="justify" vertical="center" wrapText="1"/>
    </xf>
    <xf numFmtId="183" fontId="1" fillId="2" borderId="0" xfId="0" applyNumberFormat="1" applyFont="1" applyFill="1" applyBorder="1" applyAlignment="1">
      <alignment wrapText="1"/>
    </xf>
    <xf numFmtId="183" fontId="2" fillId="0" borderId="9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83" fontId="7" fillId="0" borderId="11" xfId="0" applyNumberFormat="1" applyFont="1" applyBorder="1" applyAlignment="1">
      <alignment horizontal="center" vertical="center" wrapText="1"/>
    </xf>
    <xf numFmtId="183" fontId="7" fillId="0" borderId="12" xfId="0" applyNumberFormat="1" applyFont="1" applyBorder="1" applyAlignment="1">
      <alignment horizontal="center" vertical="center" wrapText="1"/>
    </xf>
    <xf numFmtId="183" fontId="7" fillId="0" borderId="11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183" fontId="2" fillId="0" borderId="19" xfId="0" applyNumberFormat="1" applyFont="1" applyBorder="1" applyAlignment="1">
      <alignment horizontal="center" vertical="center" wrapText="1"/>
    </xf>
    <xf numFmtId="183" fontId="2" fillId="0" borderId="20" xfId="0" applyNumberFormat="1" applyFont="1" applyBorder="1" applyAlignment="1">
      <alignment horizontal="center" vertical="center" wrapText="1"/>
    </xf>
    <xf numFmtId="183" fontId="2" fillId="0" borderId="19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183" fontId="7" fillId="0" borderId="14" xfId="0" applyNumberFormat="1" applyFont="1" applyBorder="1" applyAlignment="1">
      <alignment horizontal="center" vertical="center" wrapText="1"/>
    </xf>
    <xf numFmtId="183" fontId="7" fillId="0" borderId="15" xfId="0" applyNumberFormat="1" applyFont="1" applyBorder="1" applyAlignment="1">
      <alignment horizontal="center" vertical="center" wrapText="1"/>
    </xf>
    <xf numFmtId="183" fontId="1" fillId="0" borderId="0" xfId="0" applyNumberFormat="1" applyFont="1" applyBorder="1" applyAlignment="1">
      <alignment wrapText="1"/>
    </xf>
    <xf numFmtId="183" fontId="0" fillId="0" borderId="0" xfId="0" applyNumberFormat="1" applyAlignment="1">
      <alignment/>
    </xf>
    <xf numFmtId="183" fontId="1" fillId="0" borderId="0" xfId="0" applyNumberFormat="1" applyFont="1" applyAlignment="1">
      <alignment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/>
    </xf>
    <xf numFmtId="49" fontId="9" fillId="0" borderId="21" xfId="0" applyNumberFormat="1" applyFont="1" applyBorder="1" applyAlignment="1">
      <alignment/>
    </xf>
    <xf numFmtId="49" fontId="7" fillId="0" borderId="8" xfId="0" applyNumberFormat="1" applyFont="1" applyBorder="1" applyAlignment="1">
      <alignment horizontal="center" vertical="center" wrapText="1"/>
    </xf>
    <xf numFmtId="0" fontId="0" fillId="2" borderId="0" xfId="0" applyFill="1" applyAlignment="1">
      <alignment/>
    </xf>
    <xf numFmtId="0" fontId="0" fillId="0" borderId="0" xfId="0" applyAlignment="1" quotePrefix="1">
      <alignment/>
    </xf>
    <xf numFmtId="0" fontId="0" fillId="2" borderId="0" xfId="0" applyFill="1" applyAlignment="1" quotePrefix="1">
      <alignment/>
    </xf>
    <xf numFmtId="49" fontId="7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9" fontId="15" fillId="0" borderId="0" xfId="0" applyNumberFormat="1" applyFont="1" applyAlignment="1">
      <alignment horizontal="center"/>
    </xf>
  </cellXfs>
  <cellStyles count="8">
    <cellStyle name="Normal" xfId="0"/>
    <cellStyle name="Currency" xfId="15"/>
    <cellStyle name="Currency [0]" xfId="16"/>
    <cellStyle name="Обычный_Dod5kochtor" xfId="17"/>
    <cellStyle name="Обычный_Додатки (2002)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67"/>
  <sheetViews>
    <sheetView showZeros="0" view="pageBreakPreview" zoomScale="65" zoomScaleSheetLayoutView="65" workbookViewId="0" topLeftCell="A28">
      <selection activeCell="B123" sqref="B123"/>
    </sheetView>
  </sheetViews>
  <sheetFormatPr defaultColWidth="9.00390625" defaultRowHeight="12.75"/>
  <cols>
    <col min="1" max="1" width="12.75390625" style="0" customWidth="1"/>
    <col min="2" max="2" width="72.625" style="0" customWidth="1"/>
    <col min="3" max="3" width="14.875" style="0" customWidth="1"/>
    <col min="4" max="5" width="12.625" style="0" customWidth="1"/>
    <col min="6" max="6" width="14.375" style="0" customWidth="1"/>
    <col min="7" max="7" width="9.7539062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18.75">
      <c r="D1" s="16" t="s">
        <v>99</v>
      </c>
      <c r="E1" s="16"/>
      <c r="F1" s="16"/>
    </row>
    <row r="2" spans="3:6" ht="18.75">
      <c r="C2" s="112" t="s">
        <v>101</v>
      </c>
      <c r="D2" s="112"/>
      <c r="E2" s="112"/>
      <c r="F2" s="112"/>
    </row>
    <row r="3" spans="3:6" ht="18.75">
      <c r="C3" s="112" t="s">
        <v>113</v>
      </c>
      <c r="D3" s="112"/>
      <c r="E3" s="112"/>
      <c r="F3" s="112"/>
    </row>
    <row r="4" spans="4:6" ht="18.75">
      <c r="D4" s="123"/>
      <c r="E4" s="123"/>
      <c r="F4" s="123"/>
    </row>
    <row r="5" spans="4:6" ht="18">
      <c r="D5" s="1"/>
      <c r="E5" s="1"/>
      <c r="F5" s="1"/>
    </row>
    <row r="6" spans="4:6" ht="12.75">
      <c r="D6" s="2"/>
      <c r="E6" s="2"/>
      <c r="F6" s="2"/>
    </row>
    <row r="7" spans="1:6" ht="25.5">
      <c r="A7" s="124" t="s">
        <v>112</v>
      </c>
      <c r="B7" s="124"/>
      <c r="C7" s="124"/>
      <c r="D7" s="124"/>
      <c r="E7" s="124"/>
      <c r="F7" s="124"/>
    </row>
    <row r="8" spans="4:6" ht="12.75">
      <c r="D8" s="2"/>
      <c r="E8" s="2"/>
      <c r="F8" s="2"/>
    </row>
    <row r="9" spans="1:14" ht="13.5" thickBot="1">
      <c r="A9" s="3"/>
      <c r="B9" s="3"/>
      <c r="C9" s="3"/>
      <c r="D9" s="4"/>
      <c r="E9" s="4"/>
      <c r="F9" s="4" t="s">
        <v>100</v>
      </c>
      <c r="G9" s="3"/>
      <c r="H9" s="3"/>
      <c r="I9" s="3"/>
      <c r="J9" s="3"/>
      <c r="K9" s="5"/>
      <c r="L9" s="5"/>
      <c r="M9" s="5"/>
      <c r="N9" s="5"/>
    </row>
    <row r="10" spans="1:10" ht="15.75" customHeight="1">
      <c r="A10" s="115" t="s">
        <v>0</v>
      </c>
      <c r="B10" s="117" t="s">
        <v>1</v>
      </c>
      <c r="C10" s="117" t="s">
        <v>2</v>
      </c>
      <c r="D10" s="117" t="s">
        <v>3</v>
      </c>
      <c r="E10" s="117"/>
      <c r="F10" s="113" t="s">
        <v>4</v>
      </c>
      <c r="G10" s="6"/>
      <c r="H10" s="6"/>
      <c r="I10" s="6"/>
      <c r="J10" s="6"/>
    </row>
    <row r="11" spans="1:13" ht="55.5" customHeight="1">
      <c r="A11" s="116"/>
      <c r="B11" s="118"/>
      <c r="C11" s="118"/>
      <c r="D11" s="17" t="s">
        <v>4</v>
      </c>
      <c r="E11" s="17" t="s">
        <v>5</v>
      </c>
      <c r="F11" s="114"/>
      <c r="G11" s="7"/>
      <c r="H11" s="7"/>
      <c r="I11" s="7"/>
      <c r="J11" s="7"/>
      <c r="K11" s="8"/>
      <c r="L11" s="8"/>
      <c r="M11" s="8"/>
    </row>
    <row r="12" spans="1:13" ht="21" customHeight="1">
      <c r="A12" s="33">
        <v>10000000</v>
      </c>
      <c r="B12" s="40" t="s">
        <v>6</v>
      </c>
      <c r="C12" s="19">
        <f>C13+C30+C38+C58</f>
        <v>223744.80000000002</v>
      </c>
      <c r="D12" s="19">
        <f>D13+D30+D38+D58+D26</f>
        <v>5713</v>
      </c>
      <c r="E12" s="19"/>
      <c r="F12" s="20">
        <f aca="true" t="shared" si="0" ref="F12:F17">C12+D12</f>
        <v>229457.80000000002</v>
      </c>
      <c r="G12" s="9"/>
      <c r="H12" s="9"/>
      <c r="I12" s="9"/>
      <c r="J12" s="9"/>
      <c r="K12" s="8"/>
      <c r="L12" s="8"/>
      <c r="M12" s="8"/>
    </row>
    <row r="13" spans="1:13" ht="36" customHeight="1">
      <c r="A13" s="33">
        <v>11000000</v>
      </c>
      <c r="B13" s="40" t="s">
        <v>7</v>
      </c>
      <c r="C13" s="19">
        <f>C14+C24</f>
        <v>188142.5</v>
      </c>
      <c r="D13" s="19"/>
      <c r="E13" s="19"/>
      <c r="F13" s="20">
        <f t="shared" si="0"/>
        <v>188142.5</v>
      </c>
      <c r="G13" s="9"/>
      <c r="H13" s="9"/>
      <c r="I13" s="9"/>
      <c r="J13" s="9"/>
      <c r="K13" s="8"/>
      <c r="L13" s="8"/>
      <c r="M13" s="8"/>
    </row>
    <row r="14" spans="1:13" ht="33.75" customHeight="1">
      <c r="A14" s="33">
        <v>11010000</v>
      </c>
      <c r="B14" s="40" t="s">
        <v>120</v>
      </c>
      <c r="C14" s="47">
        <f>C15+C16+C17+C18+C19+C21+C20+C22+C23</f>
        <v>188062.5</v>
      </c>
      <c r="D14" s="47"/>
      <c r="E14" s="19"/>
      <c r="F14" s="20">
        <f t="shared" si="0"/>
        <v>188062.5</v>
      </c>
      <c r="G14" s="9"/>
      <c r="H14" s="9"/>
      <c r="I14" s="9"/>
      <c r="J14" s="9"/>
      <c r="K14" s="8"/>
      <c r="L14" s="8"/>
      <c r="M14" s="8"/>
    </row>
    <row r="15" spans="1:13" ht="23.25" customHeight="1">
      <c r="A15" s="15">
        <v>11010100</v>
      </c>
      <c r="B15" s="38" t="s">
        <v>8</v>
      </c>
      <c r="C15" s="21">
        <f>172033.625-0.1</f>
        <v>172033.525</v>
      </c>
      <c r="D15" s="21"/>
      <c r="E15" s="21"/>
      <c r="F15" s="22">
        <f t="shared" si="0"/>
        <v>172033.525</v>
      </c>
      <c r="G15" s="9"/>
      <c r="H15" s="9"/>
      <c r="I15" s="9"/>
      <c r="J15" s="9"/>
      <c r="K15" s="8"/>
      <c r="L15" s="8"/>
      <c r="M15" s="8"/>
    </row>
    <row r="16" spans="1:13" ht="33.75" customHeight="1">
      <c r="A16" s="15">
        <v>11010200</v>
      </c>
      <c r="B16" s="38" t="s">
        <v>9</v>
      </c>
      <c r="C16" s="21">
        <v>900</v>
      </c>
      <c r="D16" s="21"/>
      <c r="E16" s="21"/>
      <c r="F16" s="22">
        <f t="shared" si="0"/>
        <v>900</v>
      </c>
      <c r="G16" s="9"/>
      <c r="H16" s="9"/>
      <c r="I16" s="9"/>
      <c r="J16" s="9"/>
      <c r="K16" s="8"/>
      <c r="L16" s="8"/>
      <c r="M16" s="8"/>
    </row>
    <row r="17" spans="1:13" ht="19.5" customHeight="1">
      <c r="A17" s="15">
        <v>11010300</v>
      </c>
      <c r="B17" s="38" t="s">
        <v>10</v>
      </c>
      <c r="C17" s="21">
        <v>1300</v>
      </c>
      <c r="D17" s="21"/>
      <c r="E17" s="21"/>
      <c r="F17" s="22">
        <f t="shared" si="0"/>
        <v>1300</v>
      </c>
      <c r="G17" s="9"/>
      <c r="H17" s="9"/>
      <c r="I17" s="9"/>
      <c r="J17" s="9"/>
      <c r="K17" s="8"/>
      <c r="L17" s="8"/>
      <c r="M17" s="8"/>
    </row>
    <row r="18" spans="1:13" ht="32.25" customHeight="1">
      <c r="A18" s="15">
        <v>11010400</v>
      </c>
      <c r="B18" s="38" t="s">
        <v>11</v>
      </c>
      <c r="C18" s="21">
        <v>1050</v>
      </c>
      <c r="D18" s="21"/>
      <c r="E18" s="21"/>
      <c r="F18" s="22">
        <f aca="true" t="shared" si="1" ref="F18:F40">C18+D18</f>
        <v>1050</v>
      </c>
      <c r="G18" s="9"/>
      <c r="H18" s="9"/>
      <c r="I18" s="9"/>
      <c r="J18" s="9"/>
      <c r="K18" s="8"/>
      <c r="L18" s="8"/>
      <c r="M18" s="8"/>
    </row>
    <row r="19" spans="1:13" ht="51" customHeight="1">
      <c r="A19" s="15">
        <v>11010600</v>
      </c>
      <c r="B19" s="38" t="s">
        <v>12</v>
      </c>
      <c r="C19" s="21">
        <v>40</v>
      </c>
      <c r="D19" s="21"/>
      <c r="E19" s="21"/>
      <c r="F19" s="22">
        <f t="shared" si="1"/>
        <v>40</v>
      </c>
      <c r="G19" s="9"/>
      <c r="H19" s="9"/>
      <c r="I19" s="9"/>
      <c r="J19" s="9"/>
      <c r="K19" s="8"/>
      <c r="L19" s="8"/>
      <c r="M19" s="8"/>
    </row>
    <row r="20" spans="1:13" ht="53.25" customHeight="1">
      <c r="A20" s="15">
        <v>11010800</v>
      </c>
      <c r="B20" s="38" t="s">
        <v>103</v>
      </c>
      <c r="C20" s="21">
        <v>11637.1</v>
      </c>
      <c r="D20" s="21"/>
      <c r="E20" s="21"/>
      <c r="F20" s="22">
        <f t="shared" si="1"/>
        <v>11637.1</v>
      </c>
      <c r="G20" s="9"/>
      <c r="H20" s="9"/>
      <c r="I20" s="9"/>
      <c r="J20" s="9"/>
      <c r="K20" s="8"/>
      <c r="L20" s="8"/>
      <c r="M20" s="8"/>
    </row>
    <row r="21" spans="1:13" ht="23.25" customHeight="1">
      <c r="A21" s="15">
        <v>11011100</v>
      </c>
      <c r="B21" s="38" t="s">
        <v>13</v>
      </c>
      <c r="C21" s="21">
        <v>1100</v>
      </c>
      <c r="D21" s="21"/>
      <c r="E21" s="21"/>
      <c r="F21" s="22">
        <f t="shared" si="1"/>
        <v>1100</v>
      </c>
      <c r="G21" s="9"/>
      <c r="H21" s="9"/>
      <c r="I21" s="9"/>
      <c r="J21" s="9"/>
      <c r="K21" s="8"/>
      <c r="L21" s="8"/>
      <c r="M21" s="8"/>
    </row>
    <row r="22" spans="1:13" ht="52.5" customHeight="1">
      <c r="A22" s="15">
        <v>11011200</v>
      </c>
      <c r="B22" s="38" t="s">
        <v>117</v>
      </c>
      <c r="C22" s="21">
        <v>1.5</v>
      </c>
      <c r="D22" s="21"/>
      <c r="E22" s="21"/>
      <c r="F22" s="22">
        <f t="shared" si="1"/>
        <v>1.5</v>
      </c>
      <c r="G22" s="9"/>
      <c r="H22" s="9"/>
      <c r="I22" s="9"/>
      <c r="J22" s="9"/>
      <c r="K22" s="8"/>
      <c r="L22" s="8"/>
      <c r="M22" s="8"/>
    </row>
    <row r="23" spans="1:13" ht="36" customHeight="1">
      <c r="A23" s="15">
        <v>11011300</v>
      </c>
      <c r="B23" s="38" t="s">
        <v>114</v>
      </c>
      <c r="C23" s="21">
        <v>0.375</v>
      </c>
      <c r="D23" s="21"/>
      <c r="E23" s="21"/>
      <c r="F23" s="22">
        <f t="shared" si="1"/>
        <v>0.375</v>
      </c>
      <c r="G23" s="9"/>
      <c r="H23" s="9"/>
      <c r="I23" s="9"/>
      <c r="J23" s="9"/>
      <c r="K23" s="8"/>
      <c r="L23" s="8"/>
      <c r="M23" s="8"/>
    </row>
    <row r="24" spans="1:13" ht="19.5" customHeight="1">
      <c r="A24" s="33">
        <v>11020000</v>
      </c>
      <c r="B24" s="40" t="s">
        <v>14</v>
      </c>
      <c r="C24" s="19">
        <f>C25</f>
        <v>80</v>
      </c>
      <c r="D24" s="19"/>
      <c r="E24" s="19"/>
      <c r="F24" s="20">
        <f t="shared" si="1"/>
        <v>80</v>
      </c>
      <c r="G24" s="9"/>
      <c r="H24" s="9"/>
      <c r="I24" s="9"/>
      <c r="J24" s="9"/>
      <c r="K24" s="8"/>
      <c r="L24" s="8"/>
      <c r="M24" s="8"/>
    </row>
    <row r="25" spans="1:13" ht="32.25" customHeight="1">
      <c r="A25" s="15">
        <v>11020200</v>
      </c>
      <c r="B25" s="38" t="s">
        <v>15</v>
      </c>
      <c r="C25" s="21">
        <v>80</v>
      </c>
      <c r="D25" s="21"/>
      <c r="E25" s="21"/>
      <c r="F25" s="22">
        <f t="shared" si="1"/>
        <v>80</v>
      </c>
      <c r="G25" s="9"/>
      <c r="H25" s="9"/>
      <c r="I25" s="9"/>
      <c r="J25" s="9"/>
      <c r="K25" s="8"/>
      <c r="L25" s="8"/>
      <c r="M25" s="8"/>
    </row>
    <row r="26" spans="1:13" ht="18.75" customHeight="1">
      <c r="A26" s="10">
        <v>12000000</v>
      </c>
      <c r="B26" s="41" t="s">
        <v>16</v>
      </c>
      <c r="C26" s="23"/>
      <c r="D26" s="23">
        <f>D27</f>
        <v>5563</v>
      </c>
      <c r="E26" s="23"/>
      <c r="F26" s="20">
        <f t="shared" si="1"/>
        <v>5563</v>
      </c>
      <c r="G26" s="9"/>
      <c r="H26" s="9"/>
      <c r="I26" s="9"/>
      <c r="J26" s="9"/>
      <c r="K26" s="8"/>
      <c r="L26" s="8"/>
      <c r="M26" s="8"/>
    </row>
    <row r="27" spans="1:13" ht="33.75" customHeight="1">
      <c r="A27" s="75">
        <v>12020000</v>
      </c>
      <c r="B27" s="76" t="s">
        <v>17</v>
      </c>
      <c r="C27" s="23"/>
      <c r="D27" s="23">
        <f>D28+D29</f>
        <v>5563</v>
      </c>
      <c r="E27" s="23"/>
      <c r="F27" s="20">
        <f t="shared" si="1"/>
        <v>5563</v>
      </c>
      <c r="G27" s="9"/>
      <c r="H27" s="9"/>
      <c r="I27" s="9"/>
      <c r="J27" s="9"/>
      <c r="K27" s="8"/>
      <c r="L27" s="8"/>
      <c r="M27" s="8"/>
    </row>
    <row r="28" spans="1:13" ht="34.5" customHeight="1">
      <c r="A28" s="11">
        <v>12020100</v>
      </c>
      <c r="B28" s="42" t="s">
        <v>18</v>
      </c>
      <c r="C28" s="24"/>
      <c r="D28" s="24">
        <f>3113-150</f>
        <v>2963</v>
      </c>
      <c r="E28" s="24"/>
      <c r="F28" s="22">
        <f t="shared" si="1"/>
        <v>2963</v>
      </c>
      <c r="G28" s="9"/>
      <c r="H28" s="9"/>
      <c r="I28" s="9"/>
      <c r="J28" s="9"/>
      <c r="K28" s="8"/>
      <c r="L28" s="8"/>
      <c r="M28" s="8"/>
    </row>
    <row r="29" spans="1:13" ht="33.75" customHeight="1">
      <c r="A29" s="11">
        <v>12020200</v>
      </c>
      <c r="B29" s="42" t="s">
        <v>19</v>
      </c>
      <c r="C29" s="24"/>
      <c r="D29" s="24">
        <v>2600</v>
      </c>
      <c r="E29" s="24"/>
      <c r="F29" s="22">
        <f t="shared" si="1"/>
        <v>2600</v>
      </c>
      <c r="G29" s="9"/>
      <c r="H29" s="9"/>
      <c r="I29" s="9"/>
      <c r="J29" s="9"/>
      <c r="K29" s="8"/>
      <c r="L29" s="8"/>
      <c r="M29" s="8"/>
    </row>
    <row r="30" spans="1:13" ht="24" customHeight="1">
      <c r="A30" s="33">
        <v>13000000</v>
      </c>
      <c r="B30" s="40" t="s">
        <v>20</v>
      </c>
      <c r="C30" s="19">
        <f>C31+C33</f>
        <v>14809.6</v>
      </c>
      <c r="D30" s="19"/>
      <c r="E30" s="19"/>
      <c r="F30" s="20">
        <f t="shared" si="1"/>
        <v>14809.6</v>
      </c>
      <c r="G30" s="9"/>
      <c r="H30" s="9"/>
      <c r="I30" s="9"/>
      <c r="J30" s="9"/>
      <c r="K30" s="8"/>
      <c r="L30" s="8"/>
      <c r="M30" s="8"/>
    </row>
    <row r="31" spans="1:13" ht="21" customHeight="1">
      <c r="A31" s="33">
        <v>13030000</v>
      </c>
      <c r="B31" s="40" t="s">
        <v>21</v>
      </c>
      <c r="C31" s="19">
        <f>C32</f>
        <v>280</v>
      </c>
      <c r="D31" s="19"/>
      <c r="E31" s="19"/>
      <c r="F31" s="20">
        <f t="shared" si="1"/>
        <v>280</v>
      </c>
      <c r="G31" s="9"/>
      <c r="H31" s="9"/>
      <c r="I31" s="9"/>
      <c r="J31" s="9"/>
      <c r="K31" s="8"/>
      <c r="L31" s="8"/>
      <c r="M31" s="8"/>
    </row>
    <row r="32" spans="1:13" ht="21.75" customHeight="1">
      <c r="A32" s="15">
        <v>13030200</v>
      </c>
      <c r="B32" s="38" t="s">
        <v>22</v>
      </c>
      <c r="C32" s="21">
        <v>280</v>
      </c>
      <c r="D32" s="21"/>
      <c r="E32" s="21"/>
      <c r="F32" s="22">
        <f t="shared" si="1"/>
        <v>280</v>
      </c>
      <c r="G32" s="9"/>
      <c r="H32" s="9"/>
      <c r="I32" s="9"/>
      <c r="J32" s="9"/>
      <c r="K32" s="8"/>
      <c r="L32" s="8"/>
      <c r="M32" s="8"/>
    </row>
    <row r="33" spans="1:13" ht="33" customHeight="1">
      <c r="A33" s="33">
        <v>13050000</v>
      </c>
      <c r="B33" s="40" t="s">
        <v>121</v>
      </c>
      <c r="C33" s="19">
        <f>C34+C35+C36+C37</f>
        <v>14529.6</v>
      </c>
      <c r="D33" s="19"/>
      <c r="E33" s="19"/>
      <c r="F33" s="20">
        <f t="shared" si="1"/>
        <v>14529.6</v>
      </c>
      <c r="G33" s="9"/>
      <c r="H33" s="9"/>
      <c r="I33" s="9"/>
      <c r="J33" s="9"/>
      <c r="K33" s="8"/>
      <c r="L33" s="8"/>
      <c r="M33" s="8"/>
    </row>
    <row r="34" spans="1:13" ht="18.75" customHeight="1">
      <c r="A34" s="15">
        <v>13050100</v>
      </c>
      <c r="B34" s="38" t="s">
        <v>23</v>
      </c>
      <c r="C34" s="21">
        <v>5980</v>
      </c>
      <c r="D34" s="21"/>
      <c r="E34" s="21"/>
      <c r="F34" s="22">
        <f>C34+D34</f>
        <v>5980</v>
      </c>
      <c r="G34" s="9"/>
      <c r="H34" s="9"/>
      <c r="I34" s="9"/>
      <c r="J34" s="9"/>
      <c r="K34" s="8"/>
      <c r="L34" s="8"/>
      <c r="M34" s="8"/>
    </row>
    <row r="35" spans="1:13" ht="17.25" customHeight="1">
      <c r="A35" s="15">
        <v>13050200</v>
      </c>
      <c r="B35" s="38" t="s">
        <v>24</v>
      </c>
      <c r="C35" s="21">
        <v>7189.6</v>
      </c>
      <c r="D35" s="21"/>
      <c r="E35" s="21"/>
      <c r="F35" s="22">
        <f>C35+D35</f>
        <v>7189.6</v>
      </c>
      <c r="G35" s="9"/>
      <c r="H35" s="9"/>
      <c r="I35" s="9"/>
      <c r="J35" s="9"/>
      <c r="K35" s="8"/>
      <c r="L35" s="8"/>
      <c r="M35" s="8"/>
    </row>
    <row r="36" spans="1:13" ht="18" customHeight="1">
      <c r="A36" s="15">
        <v>13050300</v>
      </c>
      <c r="B36" s="38" t="s">
        <v>25</v>
      </c>
      <c r="C36" s="21">
        <v>100</v>
      </c>
      <c r="D36" s="21"/>
      <c r="E36" s="21"/>
      <c r="F36" s="22">
        <f t="shared" si="1"/>
        <v>100</v>
      </c>
      <c r="G36" s="9"/>
      <c r="H36" s="9"/>
      <c r="I36" s="9"/>
      <c r="J36" s="9"/>
      <c r="K36" s="8"/>
      <c r="L36" s="8"/>
      <c r="M36" s="8"/>
    </row>
    <row r="37" spans="1:13" ht="18.75" customHeight="1">
      <c r="A37" s="15">
        <v>13050500</v>
      </c>
      <c r="B37" s="38" t="s">
        <v>26</v>
      </c>
      <c r="C37" s="21">
        <v>1260</v>
      </c>
      <c r="D37" s="21"/>
      <c r="E37" s="21"/>
      <c r="F37" s="22">
        <f t="shared" si="1"/>
        <v>1260</v>
      </c>
      <c r="G37" s="9"/>
      <c r="H37" s="9"/>
      <c r="I37" s="9"/>
      <c r="J37" s="9"/>
      <c r="K37" s="8"/>
      <c r="L37" s="8"/>
      <c r="M37" s="8"/>
    </row>
    <row r="38" spans="1:13" ht="19.5" customHeight="1">
      <c r="A38" s="33">
        <v>14000000</v>
      </c>
      <c r="B38" s="40" t="s">
        <v>27</v>
      </c>
      <c r="C38" s="19">
        <f>C39+C43</f>
        <v>6222.7</v>
      </c>
      <c r="D38" s="19">
        <f>D39+D43</f>
        <v>150</v>
      </c>
      <c r="E38" s="19"/>
      <c r="F38" s="20">
        <f t="shared" si="1"/>
        <v>6372.7</v>
      </c>
      <c r="G38" s="9"/>
      <c r="H38" s="9"/>
      <c r="I38" s="9"/>
      <c r="J38" s="9"/>
      <c r="K38" s="8"/>
      <c r="L38" s="8"/>
      <c r="M38" s="8"/>
    </row>
    <row r="39" spans="1:13" ht="21.75" customHeight="1">
      <c r="A39" s="33">
        <v>14060000</v>
      </c>
      <c r="B39" s="40" t="s">
        <v>28</v>
      </c>
      <c r="C39" s="19">
        <f>C40+C41+C42</f>
        <v>255</v>
      </c>
      <c r="D39" s="19"/>
      <c r="E39" s="19"/>
      <c r="F39" s="20">
        <f t="shared" si="1"/>
        <v>255</v>
      </c>
      <c r="G39" s="9"/>
      <c r="H39" s="9"/>
      <c r="I39" s="9"/>
      <c r="J39" s="9"/>
      <c r="K39" s="8"/>
      <c r="L39" s="8"/>
      <c r="M39" s="8"/>
    </row>
    <row r="40" spans="1:13" ht="20.25" customHeight="1">
      <c r="A40" s="15">
        <v>14060100</v>
      </c>
      <c r="B40" s="38" t="s">
        <v>29</v>
      </c>
      <c r="C40" s="21">
        <v>75</v>
      </c>
      <c r="D40" s="21"/>
      <c r="E40" s="21"/>
      <c r="F40" s="22">
        <f t="shared" si="1"/>
        <v>75</v>
      </c>
      <c r="G40" s="9"/>
      <c r="H40" s="9"/>
      <c r="I40" s="9"/>
      <c r="J40" s="9"/>
      <c r="K40" s="8"/>
      <c r="L40" s="8"/>
      <c r="M40" s="8"/>
    </row>
    <row r="41" spans="1:13" ht="14.25" customHeight="1" hidden="1">
      <c r="A41" s="15">
        <v>14060200</v>
      </c>
      <c r="B41" s="38" t="s">
        <v>30</v>
      </c>
      <c r="C41" s="21">
        <f>D41+E41+F41</f>
        <v>0</v>
      </c>
      <c r="D41" s="21"/>
      <c r="E41" s="21"/>
      <c r="F41" s="22"/>
      <c r="G41" s="9"/>
      <c r="H41" s="9"/>
      <c r="I41" s="9"/>
      <c r="J41" s="9"/>
      <c r="K41" s="8"/>
      <c r="L41" s="8"/>
      <c r="M41" s="8"/>
    </row>
    <row r="42" spans="1:13" ht="33.75" customHeight="1">
      <c r="A42" s="15">
        <v>14060300</v>
      </c>
      <c r="B42" s="38" t="s">
        <v>31</v>
      </c>
      <c r="C42" s="46">
        <v>180</v>
      </c>
      <c r="D42" s="21"/>
      <c r="E42" s="21"/>
      <c r="F42" s="22">
        <f aca="true" t="shared" si="2" ref="F42:F75">C42+D42</f>
        <v>180</v>
      </c>
      <c r="G42" s="9"/>
      <c r="H42" s="9"/>
      <c r="I42" s="9"/>
      <c r="J42" s="9"/>
      <c r="K42" s="8"/>
      <c r="L42" s="8"/>
      <c r="M42" s="8"/>
    </row>
    <row r="43" spans="1:13" ht="37.5" customHeight="1">
      <c r="A43" s="33">
        <v>14070000</v>
      </c>
      <c r="B43" s="40" t="s">
        <v>32</v>
      </c>
      <c r="C43" s="47">
        <f>C44+C45+C46+C47+C48+C49+C50+C51+C52+C53+C54+C56+C57+C55</f>
        <v>5967.7</v>
      </c>
      <c r="D43" s="47">
        <f>D44+D45+D46+D47+D48+D49+D50+D51+D52+D53+D54+D56+D57+D55</f>
        <v>150</v>
      </c>
      <c r="E43" s="19"/>
      <c r="F43" s="20">
        <f t="shared" si="2"/>
        <v>6117.7</v>
      </c>
      <c r="G43" s="9"/>
      <c r="H43" s="9"/>
      <c r="I43" s="9"/>
      <c r="J43" s="9"/>
      <c r="K43" s="8"/>
      <c r="L43" s="8"/>
      <c r="M43" s="8"/>
    </row>
    <row r="44" spans="1:13" ht="36" customHeight="1">
      <c r="A44" s="15">
        <v>14070100</v>
      </c>
      <c r="B44" s="68" t="s">
        <v>33</v>
      </c>
      <c r="C44" s="21">
        <v>350</v>
      </c>
      <c r="D44" s="21"/>
      <c r="E44" s="21"/>
      <c r="F44" s="22">
        <f t="shared" si="2"/>
        <v>350</v>
      </c>
      <c r="G44" s="9"/>
      <c r="H44" s="9"/>
      <c r="I44" s="9"/>
      <c r="J44" s="9"/>
      <c r="K44" s="8"/>
      <c r="L44" s="8"/>
      <c r="M44" s="8"/>
    </row>
    <row r="45" spans="1:13" ht="36" customHeight="1">
      <c r="A45" s="15">
        <v>14070200</v>
      </c>
      <c r="B45" s="68" t="s">
        <v>34</v>
      </c>
      <c r="C45" s="21">
        <v>1553.2</v>
      </c>
      <c r="D45" s="21"/>
      <c r="E45" s="21"/>
      <c r="F45" s="22">
        <f t="shared" si="2"/>
        <v>1553.2</v>
      </c>
      <c r="G45" s="9"/>
      <c r="H45" s="9"/>
      <c r="I45" s="9"/>
      <c r="J45" s="9"/>
      <c r="K45" s="8"/>
      <c r="L45" s="8"/>
      <c r="M45" s="8"/>
    </row>
    <row r="46" spans="1:13" ht="41.25" customHeight="1">
      <c r="A46" s="15">
        <v>14070300</v>
      </c>
      <c r="B46" s="68" t="s">
        <v>35</v>
      </c>
      <c r="C46" s="21">
        <v>3</v>
      </c>
      <c r="D46" s="21"/>
      <c r="E46" s="21"/>
      <c r="F46" s="22">
        <f t="shared" si="2"/>
        <v>3</v>
      </c>
      <c r="G46" s="9"/>
      <c r="H46" s="9"/>
      <c r="I46" s="9"/>
      <c r="J46" s="9"/>
      <c r="K46" s="8"/>
      <c r="L46" s="8"/>
      <c r="M46" s="8"/>
    </row>
    <row r="47" spans="1:13" ht="37.5" customHeight="1">
      <c r="A47" s="15">
        <v>14070500</v>
      </c>
      <c r="B47" s="68" t="s">
        <v>36</v>
      </c>
      <c r="C47" s="21">
        <v>32</v>
      </c>
      <c r="D47" s="21"/>
      <c r="E47" s="21"/>
      <c r="F47" s="22">
        <f t="shared" si="2"/>
        <v>32</v>
      </c>
      <c r="G47" s="9"/>
      <c r="H47" s="9"/>
      <c r="I47" s="9"/>
      <c r="J47" s="9"/>
      <c r="K47" s="8"/>
      <c r="L47" s="8"/>
      <c r="M47" s="8"/>
    </row>
    <row r="48" spans="1:13" ht="51" customHeight="1">
      <c r="A48" s="15">
        <v>14070600</v>
      </c>
      <c r="B48" s="68" t="s">
        <v>37</v>
      </c>
      <c r="C48" s="21">
        <v>200</v>
      </c>
      <c r="D48" s="21"/>
      <c r="E48" s="21"/>
      <c r="F48" s="22">
        <f t="shared" si="2"/>
        <v>200</v>
      </c>
      <c r="G48" s="9"/>
      <c r="H48" s="9"/>
      <c r="I48" s="9"/>
      <c r="J48" s="9"/>
      <c r="K48" s="8"/>
      <c r="L48" s="8"/>
      <c r="M48" s="8"/>
    </row>
    <row r="49" spans="1:13" ht="35.25" customHeight="1">
      <c r="A49" s="15">
        <v>14070700</v>
      </c>
      <c r="B49" s="68" t="s">
        <v>38</v>
      </c>
      <c r="C49" s="21">
        <v>370</v>
      </c>
      <c r="D49" s="21"/>
      <c r="E49" s="21"/>
      <c r="F49" s="22">
        <f t="shared" si="2"/>
        <v>370</v>
      </c>
      <c r="G49" s="9"/>
      <c r="H49" s="9"/>
      <c r="I49" s="9"/>
      <c r="J49" s="9"/>
      <c r="K49" s="8"/>
      <c r="L49" s="8"/>
      <c r="M49" s="8"/>
    </row>
    <row r="50" spans="1:13" ht="51" customHeight="1">
      <c r="A50" s="15">
        <v>14070800</v>
      </c>
      <c r="B50" s="68" t="s">
        <v>39</v>
      </c>
      <c r="C50" s="21">
        <v>180</v>
      </c>
      <c r="D50" s="21"/>
      <c r="E50" s="21"/>
      <c r="F50" s="22">
        <f t="shared" si="2"/>
        <v>180</v>
      </c>
      <c r="G50" s="9"/>
      <c r="H50" s="9"/>
      <c r="I50" s="9"/>
      <c r="J50" s="9"/>
      <c r="K50" s="8"/>
      <c r="L50" s="8"/>
      <c r="M50" s="8"/>
    </row>
    <row r="51" spans="1:13" ht="30.75" customHeight="1">
      <c r="A51" s="15">
        <v>14070900</v>
      </c>
      <c r="B51" s="68" t="s">
        <v>40</v>
      </c>
      <c r="C51" s="21">
        <v>2.8</v>
      </c>
      <c r="D51" s="21"/>
      <c r="E51" s="21"/>
      <c r="F51" s="22">
        <f t="shared" si="2"/>
        <v>2.8</v>
      </c>
      <c r="G51" s="9"/>
      <c r="H51" s="9"/>
      <c r="I51" s="9"/>
      <c r="J51" s="9"/>
      <c r="K51" s="8"/>
      <c r="L51" s="8"/>
      <c r="M51" s="8"/>
    </row>
    <row r="52" spans="1:13" ht="33.75" customHeight="1">
      <c r="A52" s="15">
        <v>14071000</v>
      </c>
      <c r="B52" s="68" t="s">
        <v>41</v>
      </c>
      <c r="C52" s="21">
        <v>1.7</v>
      </c>
      <c r="D52" s="21"/>
      <c r="E52" s="21"/>
      <c r="F52" s="22">
        <f t="shared" si="2"/>
        <v>1.7</v>
      </c>
      <c r="G52" s="9"/>
      <c r="H52" s="9"/>
      <c r="I52" s="9"/>
      <c r="J52" s="9"/>
      <c r="K52" s="8"/>
      <c r="L52" s="8"/>
      <c r="M52" s="8"/>
    </row>
    <row r="53" spans="1:13" ht="33" customHeight="1">
      <c r="A53" s="15">
        <v>14071300</v>
      </c>
      <c r="B53" s="68" t="s">
        <v>42</v>
      </c>
      <c r="C53" s="21">
        <v>5</v>
      </c>
      <c r="D53" s="21"/>
      <c r="E53" s="21"/>
      <c r="F53" s="22">
        <f t="shared" si="2"/>
        <v>5</v>
      </c>
      <c r="G53" s="9"/>
      <c r="H53" s="9"/>
      <c r="I53" s="9"/>
      <c r="J53" s="9"/>
      <c r="K53" s="8"/>
      <c r="L53" s="8"/>
      <c r="M53" s="8"/>
    </row>
    <row r="54" spans="1:13" ht="37.5" customHeight="1">
      <c r="A54" s="15">
        <v>14071400</v>
      </c>
      <c r="B54" s="68" t="s">
        <v>43</v>
      </c>
      <c r="C54" s="21">
        <v>60</v>
      </c>
      <c r="D54" s="21"/>
      <c r="E54" s="21"/>
      <c r="F54" s="22">
        <f t="shared" si="2"/>
        <v>60</v>
      </c>
      <c r="G54" s="9"/>
      <c r="H54" s="9"/>
      <c r="I54" s="9"/>
      <c r="J54" s="9"/>
      <c r="K54" s="8"/>
      <c r="L54" s="8"/>
      <c r="M54" s="8"/>
    </row>
    <row r="55" spans="1:13" ht="52.5" customHeight="1">
      <c r="A55" s="15">
        <v>14071500</v>
      </c>
      <c r="B55" s="68" t="s">
        <v>119</v>
      </c>
      <c r="C55" s="21"/>
      <c r="D55" s="21">
        <v>150</v>
      </c>
      <c r="E55" s="21"/>
      <c r="F55" s="22"/>
      <c r="G55" s="9"/>
      <c r="H55" s="9"/>
      <c r="I55" s="9"/>
      <c r="J55" s="9"/>
      <c r="K55" s="8"/>
      <c r="L55" s="8"/>
      <c r="M55" s="8"/>
    </row>
    <row r="56" spans="1:13" ht="54.75" customHeight="1">
      <c r="A56" s="15">
        <v>14071700</v>
      </c>
      <c r="B56" s="68" t="s">
        <v>44</v>
      </c>
      <c r="C56" s="21">
        <v>3200</v>
      </c>
      <c r="D56" s="21"/>
      <c r="E56" s="21"/>
      <c r="F56" s="22">
        <f t="shared" si="2"/>
        <v>3200</v>
      </c>
      <c r="G56" s="9"/>
      <c r="H56" s="9"/>
      <c r="I56" s="9"/>
      <c r="J56" s="9"/>
      <c r="K56" s="8"/>
      <c r="L56" s="8"/>
      <c r="M56" s="8"/>
    </row>
    <row r="57" spans="1:13" ht="53.25" customHeight="1">
      <c r="A57" s="15">
        <v>14071800</v>
      </c>
      <c r="B57" s="68" t="s">
        <v>45</v>
      </c>
      <c r="C57" s="21">
        <v>10</v>
      </c>
      <c r="D57" s="21"/>
      <c r="E57" s="21"/>
      <c r="F57" s="22">
        <f t="shared" si="2"/>
        <v>10</v>
      </c>
      <c r="G57" s="9"/>
      <c r="H57" s="9"/>
      <c r="I57" s="9"/>
      <c r="J57" s="9"/>
      <c r="K57" s="8"/>
      <c r="L57" s="8"/>
      <c r="M57" s="8"/>
    </row>
    <row r="58" spans="1:13" ht="21" customHeight="1">
      <c r="A58" s="33">
        <v>16000000</v>
      </c>
      <c r="B58" s="40" t="s">
        <v>46</v>
      </c>
      <c r="C58" s="19">
        <f>C59+C69+C70</f>
        <v>14570</v>
      </c>
      <c r="D58" s="19"/>
      <c r="E58" s="19"/>
      <c r="F58" s="20">
        <f t="shared" si="2"/>
        <v>14570</v>
      </c>
      <c r="G58" s="9"/>
      <c r="H58" s="9"/>
      <c r="I58" s="9"/>
      <c r="J58" s="9"/>
      <c r="K58" s="8"/>
      <c r="L58" s="8"/>
      <c r="M58" s="8"/>
    </row>
    <row r="59" spans="1:13" ht="17.25" customHeight="1">
      <c r="A59" s="33">
        <v>16010000</v>
      </c>
      <c r="B59" s="40" t="s">
        <v>47</v>
      </c>
      <c r="C59" s="19">
        <f>C60+C61+C62+C63+C64+C65+C66+C67</f>
        <v>5270</v>
      </c>
      <c r="D59" s="19"/>
      <c r="E59" s="19"/>
      <c r="F59" s="20">
        <f t="shared" si="2"/>
        <v>5270</v>
      </c>
      <c r="G59" s="12"/>
      <c r="H59" s="9"/>
      <c r="I59" s="9"/>
      <c r="J59" s="9"/>
      <c r="K59" s="8"/>
      <c r="L59" s="8"/>
      <c r="M59" s="8"/>
    </row>
    <row r="60" spans="1:13" ht="19.5" customHeight="1">
      <c r="A60" s="15">
        <v>16010100</v>
      </c>
      <c r="B60" s="38" t="s">
        <v>48</v>
      </c>
      <c r="C60" s="21">
        <v>100</v>
      </c>
      <c r="D60" s="21"/>
      <c r="E60" s="21"/>
      <c r="F60" s="22">
        <f t="shared" si="2"/>
        <v>100</v>
      </c>
      <c r="G60" s="9"/>
      <c r="H60" s="9"/>
      <c r="I60" s="9"/>
      <c r="J60" s="9"/>
      <c r="K60" s="8"/>
      <c r="L60" s="8"/>
      <c r="M60" s="8"/>
    </row>
    <row r="61" spans="1:13" ht="20.25" customHeight="1">
      <c r="A61" s="15">
        <v>16010200</v>
      </c>
      <c r="B61" s="38" t="s">
        <v>49</v>
      </c>
      <c r="C61" s="21">
        <v>1190</v>
      </c>
      <c r="D61" s="21"/>
      <c r="E61" s="21"/>
      <c r="F61" s="22">
        <f t="shared" si="2"/>
        <v>1190</v>
      </c>
      <c r="G61" s="9"/>
      <c r="H61" s="9"/>
      <c r="I61" s="9"/>
      <c r="J61" s="9"/>
      <c r="K61" s="8"/>
      <c r="L61" s="8"/>
      <c r="M61" s="8"/>
    </row>
    <row r="62" spans="1:13" ht="17.25" customHeight="1">
      <c r="A62" s="15">
        <v>16010400</v>
      </c>
      <c r="B62" s="38" t="s">
        <v>50</v>
      </c>
      <c r="C62" s="21">
        <v>51.5</v>
      </c>
      <c r="D62" s="21"/>
      <c r="E62" s="21"/>
      <c r="F62" s="22">
        <f t="shared" si="2"/>
        <v>51.5</v>
      </c>
      <c r="G62" s="9"/>
      <c r="H62" s="9"/>
      <c r="I62" s="9"/>
      <c r="J62" s="9"/>
      <c r="K62" s="8"/>
      <c r="L62" s="8"/>
      <c r="M62" s="8"/>
    </row>
    <row r="63" spans="1:13" ht="18.75" customHeight="1">
      <c r="A63" s="15">
        <v>16010500</v>
      </c>
      <c r="B63" s="38" t="s">
        <v>51</v>
      </c>
      <c r="C63" s="21">
        <v>3725.1</v>
      </c>
      <c r="D63" s="21"/>
      <c r="E63" s="21"/>
      <c r="F63" s="22">
        <f t="shared" si="2"/>
        <v>3725.1</v>
      </c>
      <c r="G63" s="9"/>
      <c r="H63" s="9"/>
      <c r="I63" s="9"/>
      <c r="J63" s="9"/>
      <c r="K63" s="8"/>
      <c r="L63" s="8"/>
      <c r="M63" s="8"/>
    </row>
    <row r="64" spans="1:13" ht="21" customHeight="1">
      <c r="A64" s="15">
        <v>16010600</v>
      </c>
      <c r="B64" s="38" t="s">
        <v>52</v>
      </c>
      <c r="C64" s="21">
        <v>1.7</v>
      </c>
      <c r="D64" s="21"/>
      <c r="E64" s="21"/>
      <c r="F64" s="22">
        <f t="shared" si="2"/>
        <v>1.7</v>
      </c>
      <c r="G64" s="9"/>
      <c r="H64" s="9"/>
      <c r="I64" s="9"/>
      <c r="J64" s="9"/>
      <c r="K64" s="8"/>
      <c r="L64" s="8"/>
      <c r="M64" s="8"/>
    </row>
    <row r="65" spans="1:13" ht="36.75" customHeight="1">
      <c r="A65" s="15">
        <v>16011300</v>
      </c>
      <c r="B65" s="68" t="s">
        <v>53</v>
      </c>
      <c r="C65" s="21">
        <v>1</v>
      </c>
      <c r="D65" s="21"/>
      <c r="E65" s="21"/>
      <c r="F65" s="22">
        <f t="shared" si="2"/>
        <v>1</v>
      </c>
      <c r="G65" s="9"/>
      <c r="H65" s="9"/>
      <c r="I65" s="9"/>
      <c r="J65" s="9"/>
      <c r="K65" s="8"/>
      <c r="L65" s="8"/>
      <c r="M65" s="8"/>
    </row>
    <row r="66" spans="1:13" ht="35.25" customHeight="1">
      <c r="A66" s="15">
        <v>16011500</v>
      </c>
      <c r="B66" s="68" t="s">
        <v>54</v>
      </c>
      <c r="C66" s="21">
        <v>200</v>
      </c>
      <c r="D66" s="21"/>
      <c r="E66" s="21"/>
      <c r="F66" s="22">
        <f t="shared" si="2"/>
        <v>200</v>
      </c>
      <c r="G66" s="9"/>
      <c r="H66" s="9"/>
      <c r="I66" s="9"/>
      <c r="J66" s="9"/>
      <c r="K66" s="8"/>
      <c r="L66" s="8"/>
      <c r="M66" s="8"/>
    </row>
    <row r="67" spans="1:13" ht="21" customHeight="1">
      <c r="A67" s="15">
        <v>16011600</v>
      </c>
      <c r="B67" s="38" t="s">
        <v>55</v>
      </c>
      <c r="C67" s="21">
        <v>0.7</v>
      </c>
      <c r="D67" s="21"/>
      <c r="E67" s="21"/>
      <c r="F67" s="22">
        <f t="shared" si="2"/>
        <v>0.7</v>
      </c>
      <c r="G67" s="9"/>
      <c r="H67" s="9"/>
      <c r="I67" s="9"/>
      <c r="J67" s="9"/>
      <c r="K67" s="8"/>
      <c r="L67" s="8"/>
      <c r="M67" s="8"/>
    </row>
    <row r="68" spans="1:13" ht="21.75" customHeight="1" hidden="1">
      <c r="A68" s="33">
        <v>16040000</v>
      </c>
      <c r="B68" s="40" t="s">
        <v>56</v>
      </c>
      <c r="C68" s="19">
        <f>C69</f>
        <v>0</v>
      </c>
      <c r="D68" s="19"/>
      <c r="E68" s="19"/>
      <c r="F68" s="20">
        <f t="shared" si="2"/>
        <v>0</v>
      </c>
      <c r="G68" s="9"/>
      <c r="H68" s="9"/>
      <c r="I68" s="9"/>
      <c r="J68" s="9"/>
      <c r="K68" s="8"/>
      <c r="L68" s="8"/>
      <c r="M68" s="8"/>
    </row>
    <row r="69" spans="1:13" ht="35.25" customHeight="1" hidden="1">
      <c r="A69" s="15">
        <v>16040100</v>
      </c>
      <c r="B69" s="38" t="s">
        <v>57</v>
      </c>
      <c r="C69" s="21"/>
      <c r="D69" s="21"/>
      <c r="E69" s="21"/>
      <c r="F69" s="22">
        <f t="shared" si="2"/>
        <v>0</v>
      </c>
      <c r="G69" s="9"/>
      <c r="H69" s="9"/>
      <c r="I69" s="9"/>
      <c r="J69" s="9"/>
      <c r="K69" s="8"/>
      <c r="L69" s="8"/>
      <c r="M69" s="8"/>
    </row>
    <row r="70" spans="1:13" ht="18.75" customHeight="1">
      <c r="A70" s="33">
        <v>16050000</v>
      </c>
      <c r="B70" s="40" t="s">
        <v>58</v>
      </c>
      <c r="C70" s="47">
        <f>C71+C72</f>
        <v>9300</v>
      </c>
      <c r="D70" s="19"/>
      <c r="E70" s="19"/>
      <c r="F70" s="20">
        <f t="shared" si="2"/>
        <v>9300</v>
      </c>
      <c r="G70" s="9"/>
      <c r="H70" s="9"/>
      <c r="I70" s="9"/>
      <c r="J70" s="9"/>
      <c r="K70" s="8"/>
      <c r="L70" s="8"/>
      <c r="M70" s="8"/>
    </row>
    <row r="71" spans="1:13" ht="35.25" customHeight="1">
      <c r="A71" s="15">
        <v>16050100</v>
      </c>
      <c r="B71" s="38" t="s">
        <v>59</v>
      </c>
      <c r="C71" s="46">
        <v>4800</v>
      </c>
      <c r="D71" s="21"/>
      <c r="E71" s="21"/>
      <c r="F71" s="22">
        <f t="shared" si="2"/>
        <v>4800</v>
      </c>
      <c r="G71" s="9"/>
      <c r="H71" s="9"/>
      <c r="I71" s="9"/>
      <c r="J71" s="9"/>
      <c r="K71" s="8"/>
      <c r="L71" s="8"/>
      <c r="M71" s="8"/>
    </row>
    <row r="72" spans="1:13" ht="23.25" customHeight="1">
      <c r="A72" s="15">
        <v>16050200</v>
      </c>
      <c r="B72" s="38" t="s">
        <v>60</v>
      </c>
      <c r="C72" s="46">
        <v>4500</v>
      </c>
      <c r="D72" s="21"/>
      <c r="E72" s="21"/>
      <c r="F72" s="22">
        <f t="shared" si="2"/>
        <v>4500</v>
      </c>
      <c r="G72" s="9"/>
      <c r="H72" s="9"/>
      <c r="I72" s="9"/>
      <c r="J72" s="9"/>
      <c r="K72" s="8"/>
      <c r="L72" s="8"/>
      <c r="M72" s="8"/>
    </row>
    <row r="73" spans="1:13" ht="24" customHeight="1">
      <c r="A73" s="33">
        <v>20000000</v>
      </c>
      <c r="B73" s="40" t="s">
        <v>61</v>
      </c>
      <c r="C73" s="19">
        <f>C74+C77+C84+C88</f>
        <v>3944.5</v>
      </c>
      <c r="D73" s="19">
        <f>SUM(D91+D88)</f>
        <v>17577.031</v>
      </c>
      <c r="E73" s="19"/>
      <c r="F73" s="20">
        <f t="shared" si="2"/>
        <v>21521.531</v>
      </c>
      <c r="G73" s="9"/>
      <c r="H73" s="9"/>
      <c r="I73" s="9"/>
      <c r="J73" s="9"/>
      <c r="K73" s="8"/>
      <c r="L73" s="8"/>
      <c r="M73" s="8"/>
    </row>
    <row r="74" spans="1:13" ht="22.5" customHeight="1">
      <c r="A74" s="33">
        <v>21000000</v>
      </c>
      <c r="B74" s="40" t="s">
        <v>62</v>
      </c>
      <c r="C74" s="19">
        <f>C75</f>
        <v>125.7</v>
      </c>
      <c r="D74" s="19"/>
      <c r="E74" s="19"/>
      <c r="F74" s="20">
        <f t="shared" si="2"/>
        <v>125.7</v>
      </c>
      <c r="G74" s="9"/>
      <c r="H74" s="9"/>
      <c r="I74" s="9"/>
      <c r="J74" s="9"/>
      <c r="K74" s="8"/>
      <c r="L74" s="8"/>
      <c r="M74" s="8"/>
    </row>
    <row r="75" spans="1:13" ht="22.5" customHeight="1">
      <c r="A75" s="33">
        <v>21080000</v>
      </c>
      <c r="B75" s="40" t="s">
        <v>63</v>
      </c>
      <c r="C75" s="19">
        <f>C76</f>
        <v>125.7</v>
      </c>
      <c r="D75" s="19"/>
      <c r="E75" s="19"/>
      <c r="F75" s="20">
        <f t="shared" si="2"/>
        <v>125.7</v>
      </c>
      <c r="G75" s="9"/>
      <c r="H75" s="9"/>
      <c r="I75" s="9"/>
      <c r="J75" s="9"/>
      <c r="K75" s="8"/>
      <c r="L75" s="8"/>
      <c r="M75" s="8"/>
    </row>
    <row r="76" spans="1:13" ht="22.5" customHeight="1">
      <c r="A76" s="15">
        <v>21081100</v>
      </c>
      <c r="B76" s="38" t="s">
        <v>71</v>
      </c>
      <c r="C76" s="21">
        <v>125.7</v>
      </c>
      <c r="D76" s="21"/>
      <c r="E76" s="21"/>
      <c r="F76" s="22">
        <f aca="true" t="shared" si="3" ref="F76:F83">C76+D76</f>
        <v>125.7</v>
      </c>
      <c r="G76" s="9"/>
      <c r="H76" s="9"/>
      <c r="I76" s="9"/>
      <c r="J76" s="9"/>
      <c r="K76" s="8"/>
      <c r="L76" s="8"/>
      <c r="M76" s="8"/>
    </row>
    <row r="77" spans="1:13" ht="37.5" customHeight="1">
      <c r="A77" s="33">
        <v>22000000</v>
      </c>
      <c r="B77" s="40" t="s">
        <v>64</v>
      </c>
      <c r="C77" s="19">
        <f>C78+C79+C81</f>
        <v>3568.8</v>
      </c>
      <c r="D77" s="19"/>
      <c r="E77" s="19"/>
      <c r="F77" s="20">
        <f t="shared" si="3"/>
        <v>3568.8</v>
      </c>
      <c r="G77" s="9"/>
      <c r="H77" s="9"/>
      <c r="I77" s="9"/>
      <c r="J77" s="9"/>
      <c r="K77" s="8"/>
      <c r="L77" s="8"/>
      <c r="M77" s="8"/>
    </row>
    <row r="78" spans="1:13" ht="23.25" customHeight="1">
      <c r="A78" s="15">
        <v>22020000</v>
      </c>
      <c r="B78" s="38" t="s">
        <v>65</v>
      </c>
      <c r="C78" s="21">
        <v>20</v>
      </c>
      <c r="D78" s="21"/>
      <c r="E78" s="21"/>
      <c r="F78" s="22">
        <f t="shared" si="3"/>
        <v>20</v>
      </c>
      <c r="G78" s="9"/>
      <c r="H78" s="9"/>
      <c r="I78" s="9"/>
      <c r="J78" s="9"/>
      <c r="K78" s="8"/>
      <c r="L78" s="8"/>
      <c r="M78" s="8"/>
    </row>
    <row r="79" spans="1:13" ht="39.75" customHeight="1">
      <c r="A79" s="33">
        <v>22080000</v>
      </c>
      <c r="B79" s="40" t="s">
        <v>66</v>
      </c>
      <c r="C79" s="19">
        <f>C80</f>
        <v>2200</v>
      </c>
      <c r="D79" s="19"/>
      <c r="E79" s="19"/>
      <c r="F79" s="20">
        <f t="shared" si="3"/>
        <v>2200</v>
      </c>
      <c r="G79" s="9"/>
      <c r="H79" s="9"/>
      <c r="I79" s="9"/>
      <c r="J79" s="9"/>
      <c r="K79" s="8"/>
      <c r="L79" s="8"/>
      <c r="M79" s="8"/>
    </row>
    <row r="80" spans="1:13" ht="35.25" customHeight="1">
      <c r="A80" s="15">
        <v>22080400</v>
      </c>
      <c r="B80" s="38" t="s">
        <v>67</v>
      </c>
      <c r="C80" s="21">
        <v>2200</v>
      </c>
      <c r="D80" s="21"/>
      <c r="E80" s="21"/>
      <c r="F80" s="22">
        <f t="shared" si="3"/>
        <v>2200</v>
      </c>
      <c r="G80" s="9"/>
      <c r="H80" s="9"/>
      <c r="I80" s="9"/>
      <c r="J80" s="9"/>
      <c r="K80" s="8"/>
      <c r="L80" s="8"/>
      <c r="M80" s="8"/>
    </row>
    <row r="81" spans="1:13" ht="18" customHeight="1">
      <c r="A81" s="33">
        <v>22090000</v>
      </c>
      <c r="B81" s="40" t="s">
        <v>68</v>
      </c>
      <c r="C81" s="47">
        <f>C82+C83</f>
        <v>1348.8</v>
      </c>
      <c r="D81" s="19"/>
      <c r="E81" s="19"/>
      <c r="F81" s="20">
        <f t="shared" si="3"/>
        <v>1348.8</v>
      </c>
      <c r="G81" s="9"/>
      <c r="H81" s="9"/>
      <c r="I81" s="9"/>
      <c r="J81" s="9"/>
      <c r="K81" s="8"/>
      <c r="L81" s="8"/>
      <c r="M81" s="8"/>
    </row>
    <row r="82" spans="1:13" ht="58.5" customHeight="1">
      <c r="A82" s="15">
        <v>22090100</v>
      </c>
      <c r="B82" s="68" t="s">
        <v>69</v>
      </c>
      <c r="C82" s="21">
        <v>1258.8</v>
      </c>
      <c r="D82" s="21"/>
      <c r="E82" s="21"/>
      <c r="F82" s="22">
        <f t="shared" si="3"/>
        <v>1258.8</v>
      </c>
      <c r="G82" s="9"/>
      <c r="H82" s="9"/>
      <c r="I82" s="9"/>
      <c r="J82" s="9"/>
      <c r="K82" s="8"/>
      <c r="L82" s="8"/>
      <c r="M82" s="8"/>
    </row>
    <row r="83" spans="1:13" ht="53.25" customHeight="1">
      <c r="A83" s="15">
        <v>22090400</v>
      </c>
      <c r="B83" s="68" t="s">
        <v>70</v>
      </c>
      <c r="C83" s="21">
        <v>90</v>
      </c>
      <c r="D83" s="21"/>
      <c r="E83" s="21"/>
      <c r="F83" s="22">
        <f t="shared" si="3"/>
        <v>90</v>
      </c>
      <c r="G83" s="9"/>
      <c r="H83" s="9"/>
      <c r="I83" s="9"/>
      <c r="J83" s="9"/>
      <c r="K83" s="8"/>
      <c r="L83" s="8"/>
      <c r="M83" s="8"/>
    </row>
    <row r="84" spans="1:13" ht="18.75" hidden="1">
      <c r="A84" s="33">
        <v>24000000</v>
      </c>
      <c r="B84" s="40" t="s">
        <v>72</v>
      </c>
      <c r="C84" s="19">
        <f>C85+C86</f>
        <v>0</v>
      </c>
      <c r="D84" s="19">
        <f>D85+D86</f>
        <v>0</v>
      </c>
      <c r="E84" s="19">
        <f>E85+E86</f>
        <v>0</v>
      </c>
      <c r="F84" s="20"/>
      <c r="G84" s="9"/>
      <c r="H84" s="9"/>
      <c r="I84" s="9"/>
      <c r="J84" s="9"/>
      <c r="K84" s="8"/>
      <c r="L84" s="8"/>
      <c r="M84" s="8"/>
    </row>
    <row r="85" spans="1:13" ht="34.5" customHeight="1" hidden="1">
      <c r="A85" s="15">
        <v>24030000</v>
      </c>
      <c r="B85" s="38" t="s">
        <v>73</v>
      </c>
      <c r="C85" s="21">
        <f>D85+E85+F85</f>
        <v>0</v>
      </c>
      <c r="D85" s="21">
        <v>0</v>
      </c>
      <c r="E85" s="21">
        <v>0</v>
      </c>
      <c r="F85" s="20"/>
      <c r="G85" s="9"/>
      <c r="H85" s="9"/>
      <c r="I85" s="9"/>
      <c r="J85" s="9"/>
      <c r="K85" s="8"/>
      <c r="L85" s="8"/>
      <c r="M85" s="8"/>
    </row>
    <row r="86" spans="1:13" ht="18.75" hidden="1">
      <c r="A86" s="33">
        <v>24060000</v>
      </c>
      <c r="B86" s="40" t="s">
        <v>63</v>
      </c>
      <c r="C86" s="19">
        <f>C87</f>
        <v>0</v>
      </c>
      <c r="D86" s="19">
        <f>D87</f>
        <v>0</v>
      </c>
      <c r="E86" s="19">
        <f>E87</f>
        <v>0</v>
      </c>
      <c r="F86" s="20"/>
      <c r="G86" s="9"/>
      <c r="H86" s="9"/>
      <c r="I86" s="9"/>
      <c r="J86" s="9"/>
      <c r="K86" s="8"/>
      <c r="L86" s="8"/>
      <c r="M86" s="8"/>
    </row>
    <row r="87" spans="1:13" ht="18.75" hidden="1">
      <c r="A87" s="15">
        <v>24060300</v>
      </c>
      <c r="B87" s="38" t="s">
        <v>63</v>
      </c>
      <c r="C87" s="21">
        <f>D87+E87+F87</f>
        <v>0</v>
      </c>
      <c r="D87" s="21">
        <v>0</v>
      </c>
      <c r="E87" s="21">
        <v>0</v>
      </c>
      <c r="F87" s="20"/>
      <c r="G87" s="9"/>
      <c r="H87" s="9"/>
      <c r="I87" s="9"/>
      <c r="J87" s="9"/>
      <c r="K87" s="8"/>
      <c r="L87" s="8"/>
      <c r="M87" s="8"/>
    </row>
    <row r="88" spans="1:13" ht="18.75">
      <c r="A88" s="33">
        <v>24060000</v>
      </c>
      <c r="B88" s="40" t="s">
        <v>63</v>
      </c>
      <c r="C88" s="19">
        <f>C89</f>
        <v>250</v>
      </c>
      <c r="D88" s="19">
        <f>D90</f>
        <v>10</v>
      </c>
      <c r="E88" s="19"/>
      <c r="F88" s="20">
        <f>C88+D88</f>
        <v>260</v>
      </c>
      <c r="G88" s="9"/>
      <c r="H88" s="9"/>
      <c r="I88" s="9"/>
      <c r="J88" s="9"/>
      <c r="K88" s="8"/>
      <c r="L88" s="8"/>
      <c r="M88" s="8"/>
    </row>
    <row r="89" spans="1:13" ht="18.75">
      <c r="A89" s="15">
        <v>24060300</v>
      </c>
      <c r="B89" s="38" t="s">
        <v>63</v>
      </c>
      <c r="C89" s="21">
        <f>50+200</f>
        <v>250</v>
      </c>
      <c r="D89" s="21"/>
      <c r="E89" s="21"/>
      <c r="F89" s="20"/>
      <c r="G89" s="9"/>
      <c r="H89" s="9"/>
      <c r="I89" s="9"/>
      <c r="J89" s="9"/>
      <c r="K89" s="8"/>
      <c r="L89" s="8"/>
      <c r="M89" s="8"/>
    </row>
    <row r="90" spans="1:13" ht="56.25">
      <c r="A90" s="15">
        <v>24062100</v>
      </c>
      <c r="B90" s="68" t="s">
        <v>118</v>
      </c>
      <c r="C90" s="21"/>
      <c r="D90" s="21">
        <v>10</v>
      </c>
      <c r="E90" s="21"/>
      <c r="F90" s="22">
        <f>C90+D90</f>
        <v>10</v>
      </c>
      <c r="G90" s="9"/>
      <c r="H90" s="9"/>
      <c r="I90" s="9"/>
      <c r="J90" s="9"/>
      <c r="K90" s="8"/>
      <c r="L90" s="8"/>
      <c r="M90" s="8"/>
    </row>
    <row r="91" spans="1:13" ht="24.75" customHeight="1">
      <c r="A91" s="33">
        <v>25000000</v>
      </c>
      <c r="B91" s="40" t="s">
        <v>91</v>
      </c>
      <c r="C91" s="47"/>
      <c r="D91" s="47">
        <f>D92+D97</f>
        <v>17567.031</v>
      </c>
      <c r="E91" s="47"/>
      <c r="F91" s="20">
        <f aca="true" t="shared" si="4" ref="F91:F108">C91+D91</f>
        <v>17567.031</v>
      </c>
      <c r="G91" s="9"/>
      <c r="H91" s="9"/>
      <c r="I91" s="9"/>
      <c r="J91" s="9"/>
      <c r="K91" s="8"/>
      <c r="L91" s="8"/>
      <c r="M91" s="8"/>
    </row>
    <row r="92" spans="1:13" ht="24.75" customHeight="1">
      <c r="A92" s="33">
        <v>25010000</v>
      </c>
      <c r="B92" s="40" t="s">
        <v>92</v>
      </c>
      <c r="C92" s="47"/>
      <c r="D92" s="47">
        <f>SUM(D93:D96)</f>
        <v>16449.099</v>
      </c>
      <c r="E92" s="47"/>
      <c r="F92" s="20">
        <f t="shared" si="4"/>
        <v>16449.099</v>
      </c>
      <c r="G92" s="9"/>
      <c r="H92" s="9"/>
      <c r="I92" s="9"/>
      <c r="J92" s="9"/>
      <c r="K92" s="8"/>
      <c r="L92" s="8"/>
      <c r="M92" s="8"/>
    </row>
    <row r="93" spans="1:13" ht="37.5">
      <c r="A93" s="15">
        <v>25010100</v>
      </c>
      <c r="B93" s="68" t="s">
        <v>93</v>
      </c>
      <c r="C93" s="21"/>
      <c r="D93" s="46">
        <v>14437.125</v>
      </c>
      <c r="E93" s="21"/>
      <c r="F93" s="22">
        <f t="shared" si="4"/>
        <v>14437.125</v>
      </c>
      <c r="G93" s="9"/>
      <c r="H93" s="9"/>
      <c r="I93" s="9"/>
      <c r="J93" s="9"/>
      <c r="K93" s="8"/>
      <c r="L93" s="8"/>
      <c r="M93" s="8"/>
    </row>
    <row r="94" spans="1:13" ht="37.5">
      <c r="A94" s="15">
        <v>25010200</v>
      </c>
      <c r="B94" s="68" t="s">
        <v>94</v>
      </c>
      <c r="C94" s="21"/>
      <c r="D94" s="46">
        <v>5</v>
      </c>
      <c r="E94" s="21"/>
      <c r="F94" s="22">
        <f t="shared" si="4"/>
        <v>5</v>
      </c>
      <c r="G94" s="9"/>
      <c r="H94" s="9"/>
      <c r="I94" s="9"/>
      <c r="J94" s="9"/>
      <c r="K94" s="8"/>
      <c r="L94" s="8"/>
      <c r="M94" s="8"/>
    </row>
    <row r="95" spans="1:13" ht="25.5" customHeight="1">
      <c r="A95" s="15">
        <v>25010300</v>
      </c>
      <c r="B95" s="68" t="s">
        <v>95</v>
      </c>
      <c r="C95" s="21"/>
      <c r="D95" s="46">
        <v>1186.674</v>
      </c>
      <c r="E95" s="21"/>
      <c r="F95" s="22">
        <f t="shared" si="4"/>
        <v>1186.674</v>
      </c>
      <c r="G95" s="9"/>
      <c r="H95" s="9"/>
      <c r="I95" s="9"/>
      <c r="J95" s="9"/>
      <c r="K95" s="8"/>
      <c r="L95" s="8"/>
      <c r="M95" s="8"/>
    </row>
    <row r="96" spans="1:13" ht="42" customHeight="1">
      <c r="A96" s="15">
        <v>25010400</v>
      </c>
      <c r="B96" s="68" t="s">
        <v>104</v>
      </c>
      <c r="C96" s="21"/>
      <c r="D96" s="46">
        <v>820.3</v>
      </c>
      <c r="E96" s="21"/>
      <c r="F96" s="22">
        <f t="shared" si="4"/>
        <v>820.3</v>
      </c>
      <c r="G96" s="9"/>
      <c r="H96" s="9"/>
      <c r="I96" s="9"/>
      <c r="J96" s="9"/>
      <c r="K96" s="8"/>
      <c r="L96" s="8"/>
      <c r="M96" s="8"/>
    </row>
    <row r="97" spans="1:13" ht="27" customHeight="1">
      <c r="A97" s="33">
        <v>25020000</v>
      </c>
      <c r="B97" s="40" t="s">
        <v>96</v>
      </c>
      <c r="C97" s="47"/>
      <c r="D97" s="47">
        <f>SUM(D98:D99)</f>
        <v>1117.932</v>
      </c>
      <c r="E97" s="47"/>
      <c r="F97" s="20">
        <f t="shared" si="4"/>
        <v>1117.932</v>
      </c>
      <c r="G97" s="9"/>
      <c r="H97" s="9"/>
      <c r="I97" s="9"/>
      <c r="J97" s="9"/>
      <c r="K97" s="8"/>
      <c r="L97" s="8"/>
      <c r="M97" s="8"/>
    </row>
    <row r="98" spans="1:13" ht="37.5">
      <c r="A98" s="15">
        <v>25020100</v>
      </c>
      <c r="B98" s="38" t="s">
        <v>97</v>
      </c>
      <c r="C98" s="21"/>
      <c r="D98" s="46">
        <v>1012.358</v>
      </c>
      <c r="E98" s="21"/>
      <c r="F98" s="22">
        <f t="shared" si="4"/>
        <v>1012.358</v>
      </c>
      <c r="G98" s="9"/>
      <c r="H98" s="9"/>
      <c r="I98" s="9"/>
      <c r="J98" s="9"/>
      <c r="K98" s="8"/>
      <c r="L98" s="8"/>
      <c r="M98" s="8"/>
    </row>
    <row r="99" spans="1:13" ht="45" customHeight="1">
      <c r="A99" s="15">
        <v>25020200</v>
      </c>
      <c r="B99" s="68" t="s">
        <v>98</v>
      </c>
      <c r="C99" s="21"/>
      <c r="D99" s="46">
        <v>105.574</v>
      </c>
      <c r="E99" s="21"/>
      <c r="F99" s="22">
        <f t="shared" si="4"/>
        <v>105.574</v>
      </c>
      <c r="G99" s="9"/>
      <c r="H99" s="9"/>
      <c r="I99" s="9"/>
      <c r="J99" s="9"/>
      <c r="K99" s="8"/>
      <c r="L99" s="8"/>
      <c r="M99" s="8"/>
    </row>
    <row r="100" spans="1:13" ht="23.25" customHeight="1">
      <c r="A100" s="10">
        <v>30000000</v>
      </c>
      <c r="B100" s="41" t="s">
        <v>74</v>
      </c>
      <c r="C100" s="19">
        <f>C101+C103</f>
        <v>0</v>
      </c>
      <c r="D100" s="19">
        <f>D101+D103</f>
        <v>45199.2</v>
      </c>
      <c r="E100" s="19">
        <f>E101+E103</f>
        <v>45199.2</v>
      </c>
      <c r="F100" s="20">
        <f t="shared" si="4"/>
        <v>45199.2</v>
      </c>
      <c r="G100" s="9"/>
      <c r="H100" s="9"/>
      <c r="I100" s="9"/>
      <c r="J100" s="9"/>
      <c r="K100" s="8"/>
      <c r="L100" s="8"/>
      <c r="M100" s="8"/>
    </row>
    <row r="101" spans="1:13" ht="30.75" customHeight="1">
      <c r="A101" s="10">
        <v>31000000</v>
      </c>
      <c r="B101" s="41" t="s">
        <v>75</v>
      </c>
      <c r="C101" s="19">
        <f>C102</f>
        <v>0</v>
      </c>
      <c r="D101" s="19">
        <f>D102</f>
        <v>15105</v>
      </c>
      <c r="E101" s="19">
        <f>E102</f>
        <v>15105</v>
      </c>
      <c r="F101" s="20">
        <f t="shared" si="4"/>
        <v>15105</v>
      </c>
      <c r="G101" s="9"/>
      <c r="H101" s="9"/>
      <c r="I101" s="9"/>
      <c r="J101" s="9"/>
      <c r="K101" s="8"/>
      <c r="L101" s="8"/>
      <c r="M101" s="8"/>
    </row>
    <row r="102" spans="1:13" ht="56.25">
      <c r="A102" s="11">
        <v>31030000</v>
      </c>
      <c r="B102" s="69" t="s">
        <v>76</v>
      </c>
      <c r="C102" s="21"/>
      <c r="D102" s="21">
        <f>15900*0.95</f>
        <v>15105</v>
      </c>
      <c r="E102" s="21">
        <f>D102</f>
        <v>15105</v>
      </c>
      <c r="F102" s="22">
        <f t="shared" si="4"/>
        <v>15105</v>
      </c>
      <c r="G102" s="9"/>
      <c r="H102" s="9"/>
      <c r="I102" s="9"/>
      <c r="J102" s="9"/>
      <c r="K102" s="8"/>
      <c r="L102" s="8"/>
      <c r="M102" s="8"/>
    </row>
    <row r="103" spans="1:13" ht="33" customHeight="1">
      <c r="A103" s="10">
        <v>33000000</v>
      </c>
      <c r="B103" s="41" t="s">
        <v>77</v>
      </c>
      <c r="C103" s="19">
        <f>C104</f>
        <v>0</v>
      </c>
      <c r="D103" s="19">
        <f>D104</f>
        <v>30094.2</v>
      </c>
      <c r="E103" s="19">
        <f>E104</f>
        <v>30094.2</v>
      </c>
      <c r="F103" s="20">
        <f t="shared" si="4"/>
        <v>30094.2</v>
      </c>
      <c r="G103" s="9"/>
      <c r="H103" s="9"/>
      <c r="I103" s="9"/>
      <c r="J103" s="9"/>
      <c r="K103" s="8"/>
      <c r="L103" s="8"/>
      <c r="M103" s="8"/>
    </row>
    <row r="104" spans="1:13" ht="21.75" customHeight="1">
      <c r="A104" s="11">
        <v>33010000</v>
      </c>
      <c r="B104" s="42" t="s">
        <v>78</v>
      </c>
      <c r="C104" s="21"/>
      <c r="D104" s="46">
        <f>26594.2+3500</f>
        <v>30094.2</v>
      </c>
      <c r="E104" s="21">
        <f>D104</f>
        <v>30094.2</v>
      </c>
      <c r="F104" s="22">
        <f t="shared" si="4"/>
        <v>30094.2</v>
      </c>
      <c r="G104" s="9"/>
      <c r="H104" s="9"/>
      <c r="I104" s="9"/>
      <c r="J104" s="9"/>
      <c r="K104" s="8"/>
      <c r="L104" s="8"/>
      <c r="M104" s="8"/>
    </row>
    <row r="105" spans="1:13" ht="24.75" customHeight="1">
      <c r="A105" s="10">
        <v>50000000</v>
      </c>
      <c r="B105" s="41" t="s">
        <v>79</v>
      </c>
      <c r="C105" s="19">
        <f>C106+C109</f>
        <v>0</v>
      </c>
      <c r="D105" s="19">
        <f>D106+D109</f>
        <v>610</v>
      </c>
      <c r="E105" s="21"/>
      <c r="F105" s="20">
        <f t="shared" si="4"/>
        <v>610</v>
      </c>
      <c r="G105" s="9"/>
      <c r="H105" s="9"/>
      <c r="I105" s="9"/>
      <c r="J105" s="9"/>
      <c r="K105" s="8"/>
      <c r="L105" s="8"/>
      <c r="M105" s="8"/>
    </row>
    <row r="106" spans="1:13" ht="37.5" customHeight="1">
      <c r="A106" s="10">
        <v>50080000</v>
      </c>
      <c r="B106" s="41" t="s">
        <v>80</v>
      </c>
      <c r="C106" s="21"/>
      <c r="D106" s="19">
        <f>D107+D108</f>
        <v>135</v>
      </c>
      <c r="E106" s="21"/>
      <c r="F106" s="20">
        <f t="shared" si="4"/>
        <v>135</v>
      </c>
      <c r="G106" s="9"/>
      <c r="H106" s="9"/>
      <c r="I106" s="9"/>
      <c r="J106" s="9"/>
      <c r="K106" s="8"/>
      <c r="L106" s="8"/>
      <c r="M106" s="8"/>
    </row>
    <row r="107" spans="1:13" ht="52.5" customHeight="1">
      <c r="A107" s="11">
        <v>50080200</v>
      </c>
      <c r="B107" s="69" t="s">
        <v>81</v>
      </c>
      <c r="C107" s="21"/>
      <c r="D107" s="21">
        <v>122.5</v>
      </c>
      <c r="E107" s="21"/>
      <c r="F107" s="22">
        <f t="shared" si="4"/>
        <v>122.5</v>
      </c>
      <c r="G107" s="9"/>
      <c r="H107" s="9"/>
      <c r="I107" s="9"/>
      <c r="J107" s="9"/>
      <c r="K107" s="8"/>
      <c r="L107" s="8"/>
      <c r="M107" s="8"/>
    </row>
    <row r="108" spans="1:13" ht="38.25" customHeight="1">
      <c r="A108" s="11">
        <v>50080300</v>
      </c>
      <c r="B108" s="69" t="s">
        <v>82</v>
      </c>
      <c r="C108" s="21"/>
      <c r="D108" s="21">
        <v>12.5</v>
      </c>
      <c r="E108" s="21"/>
      <c r="F108" s="22">
        <f t="shared" si="4"/>
        <v>12.5</v>
      </c>
      <c r="G108" s="9"/>
      <c r="H108" s="9"/>
      <c r="I108" s="9"/>
      <c r="J108" s="9"/>
      <c r="K108" s="8"/>
      <c r="L108" s="8"/>
      <c r="M108" s="8"/>
    </row>
    <row r="109" spans="1:13" ht="36" customHeight="1" thickBot="1">
      <c r="A109" s="13">
        <v>50110000</v>
      </c>
      <c r="B109" s="43" t="s">
        <v>83</v>
      </c>
      <c r="C109" s="25"/>
      <c r="D109" s="26">
        <v>475</v>
      </c>
      <c r="E109" s="25"/>
      <c r="F109" s="27">
        <f>D109</f>
        <v>475</v>
      </c>
      <c r="G109" s="9"/>
      <c r="H109" s="9"/>
      <c r="I109" s="9"/>
      <c r="J109" s="9"/>
      <c r="K109" s="8"/>
      <c r="L109" s="8"/>
      <c r="M109" s="8"/>
    </row>
    <row r="110" spans="1:13" ht="21.75" customHeight="1" thickBot="1">
      <c r="A110" s="35"/>
      <c r="B110" s="44" t="s">
        <v>84</v>
      </c>
      <c r="C110" s="28">
        <f>C73+C12</f>
        <v>227689.30000000002</v>
      </c>
      <c r="D110" s="28">
        <f>D73+D12+D100+D105</f>
        <v>69099.231</v>
      </c>
      <c r="E110" s="28">
        <f>E100</f>
        <v>45199.2</v>
      </c>
      <c r="F110" s="29">
        <f aca="true" t="shared" si="5" ref="F110:F120">C110+D110</f>
        <v>296788.531</v>
      </c>
      <c r="G110" s="9"/>
      <c r="H110" s="81">
        <f>C110+C114</f>
        <v>296376.9</v>
      </c>
      <c r="I110" s="14">
        <f>1762.1/H110</f>
        <v>0.0059454701091751746</v>
      </c>
      <c r="J110" s="14"/>
      <c r="K110" s="8"/>
      <c r="L110" s="8"/>
      <c r="M110" s="8"/>
    </row>
    <row r="111" spans="1:13" ht="22.5" customHeight="1" thickBot="1">
      <c r="A111" s="36">
        <v>40000000</v>
      </c>
      <c r="B111" s="39" t="s">
        <v>85</v>
      </c>
      <c r="C111" s="28">
        <f>C112</f>
        <v>111245.669</v>
      </c>
      <c r="D111" s="28">
        <f>D112</f>
        <v>1000</v>
      </c>
      <c r="E111" s="28"/>
      <c r="F111" s="29">
        <f>C111+D111</f>
        <v>112245.669</v>
      </c>
      <c r="G111" s="9"/>
      <c r="H111" s="9"/>
      <c r="I111" s="9"/>
      <c r="J111" s="9"/>
      <c r="K111" s="8"/>
      <c r="L111" s="8"/>
      <c r="M111" s="8"/>
    </row>
    <row r="112" spans="1:13" ht="21.75" customHeight="1" thickBot="1">
      <c r="A112" s="36">
        <v>41000000</v>
      </c>
      <c r="B112" s="39" t="s">
        <v>86</v>
      </c>
      <c r="C112" s="73">
        <f>C113+C116</f>
        <v>111245.669</v>
      </c>
      <c r="D112" s="28">
        <f>D116</f>
        <v>1000</v>
      </c>
      <c r="E112" s="28"/>
      <c r="F112" s="29">
        <f>C112+D112</f>
        <v>112245.669</v>
      </c>
      <c r="G112" s="9"/>
      <c r="H112" s="9"/>
      <c r="I112" s="9"/>
      <c r="J112" s="9"/>
      <c r="K112" s="8"/>
      <c r="L112" s="8"/>
      <c r="M112" s="8"/>
    </row>
    <row r="113" spans="1:13" ht="20.25" customHeight="1" thickBot="1">
      <c r="A113" s="36">
        <v>41020000</v>
      </c>
      <c r="B113" s="39" t="s">
        <v>87</v>
      </c>
      <c r="C113" s="28">
        <f>C114+C115</f>
        <v>68687.6</v>
      </c>
      <c r="D113" s="28"/>
      <c r="E113" s="28"/>
      <c r="F113" s="29">
        <f t="shared" si="5"/>
        <v>68687.6</v>
      </c>
      <c r="G113" s="9"/>
      <c r="H113" s="9"/>
      <c r="I113" s="9"/>
      <c r="J113" s="9"/>
      <c r="K113" s="8"/>
      <c r="L113" s="8"/>
      <c r="M113" s="8"/>
    </row>
    <row r="114" spans="1:13" ht="18.75" customHeight="1">
      <c r="A114" s="48">
        <v>41020100</v>
      </c>
      <c r="B114" s="50" t="s">
        <v>88</v>
      </c>
      <c r="C114" s="51">
        <v>68687.6</v>
      </c>
      <c r="D114" s="51"/>
      <c r="E114" s="51"/>
      <c r="F114" s="52">
        <f t="shared" si="5"/>
        <v>68687.6</v>
      </c>
      <c r="G114" s="9"/>
      <c r="H114" s="9"/>
      <c r="I114" s="9"/>
      <c r="J114" s="9"/>
      <c r="K114" s="8"/>
      <c r="L114" s="8"/>
      <c r="M114" s="8"/>
    </row>
    <row r="115" spans="1:13" ht="41.25" customHeight="1" thickBot="1">
      <c r="A115" s="34">
        <v>41020600</v>
      </c>
      <c r="B115" s="64" t="s">
        <v>111</v>
      </c>
      <c r="C115" s="25"/>
      <c r="D115" s="25"/>
      <c r="E115" s="25"/>
      <c r="F115" s="67">
        <f t="shared" si="5"/>
        <v>0</v>
      </c>
      <c r="G115" s="9"/>
      <c r="H115" s="9"/>
      <c r="I115" s="9"/>
      <c r="J115" s="9"/>
      <c r="K115" s="8"/>
      <c r="L115" s="8"/>
      <c r="M115" s="8"/>
    </row>
    <row r="116" spans="1:13" ht="24.75" customHeight="1" thickBot="1">
      <c r="A116" s="36">
        <v>41030000</v>
      </c>
      <c r="B116" s="39" t="s">
        <v>89</v>
      </c>
      <c r="C116" s="28">
        <f>C117+C119+C120+C121+C124+C118+C122+C123</f>
        <v>42558.068999999996</v>
      </c>
      <c r="D116" s="28">
        <f>D122+D124</f>
        <v>1000</v>
      </c>
      <c r="E116" s="28"/>
      <c r="F116" s="29">
        <f t="shared" si="5"/>
        <v>43558.068999999996</v>
      </c>
      <c r="G116" s="9"/>
      <c r="H116" s="9"/>
      <c r="I116" s="9"/>
      <c r="J116" s="9"/>
      <c r="K116" s="8"/>
      <c r="L116" s="8"/>
      <c r="M116" s="8"/>
    </row>
    <row r="117" spans="1:13" ht="70.5" customHeight="1">
      <c r="A117" s="65">
        <v>41030600</v>
      </c>
      <c r="B117" s="70" t="s">
        <v>115</v>
      </c>
      <c r="C117" s="66">
        <v>49.569</v>
      </c>
      <c r="D117" s="66"/>
      <c r="E117" s="66"/>
      <c r="F117" s="67">
        <f t="shared" si="5"/>
        <v>49.569</v>
      </c>
      <c r="G117" s="9"/>
      <c r="H117" s="9"/>
      <c r="I117" s="9"/>
      <c r="J117" s="9"/>
      <c r="K117" s="8"/>
      <c r="L117" s="8"/>
      <c r="M117" s="8"/>
    </row>
    <row r="118" spans="1:13" ht="90" customHeight="1">
      <c r="A118" s="15">
        <v>41030800</v>
      </c>
      <c r="B118" s="71" t="s">
        <v>105</v>
      </c>
      <c r="C118" s="21">
        <v>26324.3</v>
      </c>
      <c r="D118" s="74">
        <v>0</v>
      </c>
      <c r="E118" s="21"/>
      <c r="F118" s="67">
        <f>C118+D118</f>
        <v>26324.3</v>
      </c>
      <c r="G118" s="9"/>
      <c r="H118" s="9"/>
      <c r="I118" s="9"/>
      <c r="J118" s="9"/>
      <c r="K118" s="8"/>
      <c r="L118" s="8"/>
      <c r="M118" s="8"/>
    </row>
    <row r="119" spans="1:13" ht="161.25" customHeight="1">
      <c r="A119" s="15">
        <v>41030900</v>
      </c>
      <c r="B119" s="71" t="s">
        <v>106</v>
      </c>
      <c r="C119" s="21">
        <v>14548.3</v>
      </c>
      <c r="D119" s="21"/>
      <c r="E119" s="21"/>
      <c r="F119" s="67">
        <f t="shared" si="5"/>
        <v>14548.3</v>
      </c>
      <c r="G119" s="9"/>
      <c r="H119" s="9"/>
      <c r="I119" s="9"/>
      <c r="J119" s="9"/>
      <c r="K119" s="8"/>
      <c r="L119" s="8"/>
      <c r="M119" s="8"/>
    </row>
    <row r="120" spans="1:13" ht="72" customHeight="1">
      <c r="A120" s="15">
        <v>41031000</v>
      </c>
      <c r="B120" s="71" t="s">
        <v>107</v>
      </c>
      <c r="C120" s="21">
        <v>329.5</v>
      </c>
      <c r="D120" s="74">
        <v>0</v>
      </c>
      <c r="E120" s="21"/>
      <c r="F120" s="67">
        <f t="shared" si="5"/>
        <v>329.5</v>
      </c>
      <c r="G120" s="9"/>
      <c r="H120" s="9"/>
      <c r="I120" s="9"/>
      <c r="J120" s="9"/>
      <c r="K120" s="8"/>
      <c r="L120" s="8"/>
      <c r="M120" s="8"/>
    </row>
    <row r="121" spans="1:13" ht="109.5" customHeight="1">
      <c r="A121" s="34">
        <v>41032300</v>
      </c>
      <c r="B121" s="72" t="s">
        <v>108</v>
      </c>
      <c r="C121" s="25"/>
      <c r="D121" s="25"/>
      <c r="E121" s="25"/>
      <c r="F121" s="30">
        <f aca="true" t="shared" si="6" ref="F121:F128">C121+D121</f>
        <v>0</v>
      </c>
      <c r="G121" s="9"/>
      <c r="H121" s="9"/>
      <c r="I121" s="9"/>
      <c r="J121" s="9"/>
      <c r="K121" s="8"/>
      <c r="L121" s="8"/>
      <c r="M121" s="8"/>
    </row>
    <row r="122" spans="1:13" ht="111" customHeight="1">
      <c r="A122" s="15">
        <v>41034300</v>
      </c>
      <c r="B122" s="71" t="s">
        <v>109</v>
      </c>
      <c r="C122" s="21"/>
      <c r="D122" s="21"/>
      <c r="E122" s="21"/>
      <c r="F122" s="30">
        <f t="shared" si="6"/>
        <v>0</v>
      </c>
      <c r="G122" s="9"/>
      <c r="H122" s="9"/>
      <c r="I122" s="9"/>
      <c r="J122" s="9"/>
      <c r="K122" s="8"/>
      <c r="L122" s="8"/>
      <c r="M122" s="8"/>
    </row>
    <row r="123" spans="1:13" ht="125.25" customHeight="1">
      <c r="A123" s="15">
        <v>41035800</v>
      </c>
      <c r="B123" s="71" t="s">
        <v>116</v>
      </c>
      <c r="C123" s="21">
        <v>806.4</v>
      </c>
      <c r="D123" s="21"/>
      <c r="E123" s="21"/>
      <c r="F123" s="30">
        <f t="shared" si="6"/>
        <v>806.4</v>
      </c>
      <c r="G123" s="9"/>
      <c r="H123" s="53"/>
      <c r="I123" s="9"/>
      <c r="J123" s="9"/>
      <c r="K123" s="8"/>
      <c r="L123" s="8"/>
      <c r="M123" s="8"/>
    </row>
    <row r="124" spans="1:13" ht="54.75" customHeight="1">
      <c r="A124" s="34">
        <v>41037100</v>
      </c>
      <c r="B124" s="72" t="s">
        <v>110</v>
      </c>
      <c r="C124" s="25">
        <v>500</v>
      </c>
      <c r="D124" s="25">
        <v>1000</v>
      </c>
      <c r="E124" s="25"/>
      <c r="F124" s="30">
        <f t="shared" si="6"/>
        <v>1500</v>
      </c>
      <c r="G124" s="9"/>
      <c r="H124" s="53"/>
      <c r="I124" s="9"/>
      <c r="J124" s="9"/>
      <c r="K124" s="8"/>
      <c r="L124" s="8"/>
      <c r="M124" s="8"/>
    </row>
    <row r="125" spans="1:13" ht="54.75" customHeight="1">
      <c r="A125" s="15"/>
      <c r="B125" s="79" t="s">
        <v>122</v>
      </c>
      <c r="C125" s="21">
        <v>14970</v>
      </c>
      <c r="D125" s="21"/>
      <c r="E125" s="21"/>
      <c r="F125" s="30">
        <f t="shared" si="6"/>
        <v>14970</v>
      </c>
      <c r="G125" s="9"/>
      <c r="H125" s="53"/>
      <c r="I125" s="9"/>
      <c r="J125" s="9"/>
      <c r="K125" s="8"/>
      <c r="L125" s="8"/>
      <c r="M125" s="8"/>
    </row>
    <row r="126" spans="1:13" ht="46.5" customHeight="1" thickBot="1">
      <c r="A126" s="77">
        <v>43010000</v>
      </c>
      <c r="B126" s="80" t="s">
        <v>123</v>
      </c>
      <c r="C126" s="78"/>
      <c r="D126" s="21">
        <v>14970</v>
      </c>
      <c r="E126" s="21">
        <v>14970</v>
      </c>
      <c r="F126" s="30">
        <f t="shared" si="6"/>
        <v>14970</v>
      </c>
      <c r="G126" s="9"/>
      <c r="H126" s="53"/>
      <c r="I126" s="9"/>
      <c r="J126" s="9"/>
      <c r="K126" s="8"/>
      <c r="L126" s="8"/>
      <c r="M126" s="8"/>
    </row>
    <row r="127" spans="1:13" ht="24.75" customHeight="1" thickBot="1">
      <c r="A127" s="49"/>
      <c r="B127" s="44" t="s">
        <v>90</v>
      </c>
      <c r="C127" s="37">
        <f>C111+C110</f>
        <v>338934.96900000004</v>
      </c>
      <c r="D127" s="37">
        <f>D111+D110</f>
        <v>70099.231</v>
      </c>
      <c r="E127" s="37">
        <f>E111+E110</f>
        <v>45199.2</v>
      </c>
      <c r="F127" s="29">
        <f t="shared" si="6"/>
        <v>409034.20000000007</v>
      </c>
      <c r="G127" s="14"/>
      <c r="H127" s="14"/>
      <c r="I127" s="14"/>
      <c r="J127" s="14"/>
      <c r="K127" s="8"/>
      <c r="L127" s="8"/>
      <c r="M127" s="8"/>
    </row>
    <row r="128" spans="1:13" ht="39.75" customHeight="1" thickBot="1">
      <c r="A128" s="18"/>
      <c r="B128" s="45" t="s">
        <v>102</v>
      </c>
      <c r="C128" s="31">
        <v>335972.969</v>
      </c>
      <c r="D128" s="32"/>
      <c r="E128" s="32"/>
      <c r="F128" s="29">
        <f t="shared" si="6"/>
        <v>335972.969</v>
      </c>
      <c r="G128" s="8"/>
      <c r="H128" s="8"/>
      <c r="I128" s="8"/>
      <c r="J128" s="8"/>
      <c r="K128" s="8"/>
      <c r="L128" s="8"/>
      <c r="M128" s="8"/>
    </row>
    <row r="129" spans="1:13" ht="20.25">
      <c r="A129" s="125"/>
      <c r="B129" s="125"/>
      <c r="C129" s="125"/>
      <c r="D129" s="125"/>
      <c r="E129" s="125"/>
      <c r="F129" s="125"/>
      <c r="G129" s="8"/>
      <c r="H129" s="54"/>
      <c r="I129" s="8"/>
      <c r="J129" s="8"/>
      <c r="K129" s="8"/>
      <c r="L129" s="8"/>
      <c r="M129" s="8"/>
    </row>
    <row r="130" spans="1:8" ht="37.5" customHeight="1">
      <c r="A130" s="121"/>
      <c r="B130" s="122"/>
      <c r="C130" s="122"/>
      <c r="D130" s="8"/>
      <c r="E130" s="119"/>
      <c r="F130" s="120"/>
      <c r="H130" s="6"/>
    </row>
    <row r="131" spans="1:8" ht="12.75" customHeight="1">
      <c r="A131" s="122"/>
      <c r="B131" s="122"/>
      <c r="C131" s="122"/>
      <c r="D131" s="8"/>
      <c r="E131" s="120"/>
      <c r="F131" s="120"/>
      <c r="H131" s="6"/>
    </row>
    <row r="132" ht="12.75">
      <c r="H132" s="6"/>
    </row>
    <row r="133" spans="2:8" ht="70.5" customHeight="1">
      <c r="B133" s="56"/>
      <c r="H133" s="55"/>
    </row>
    <row r="134" spans="2:8" ht="18.75">
      <c r="B134" s="56"/>
      <c r="H134" s="6"/>
    </row>
    <row r="135" spans="2:8" ht="97.5" customHeight="1">
      <c r="B135" s="56"/>
      <c r="H135" s="6"/>
    </row>
    <row r="136" spans="2:8" ht="18.75">
      <c r="B136" s="56"/>
      <c r="H136" s="6"/>
    </row>
    <row r="137" spans="2:8" ht="18.75">
      <c r="B137" s="57"/>
      <c r="H137" s="6"/>
    </row>
    <row r="138" spans="2:8" ht="18.75">
      <c r="B138" s="57"/>
      <c r="H138" s="6"/>
    </row>
    <row r="139" spans="2:8" ht="56.25" customHeight="1">
      <c r="B139" s="57"/>
      <c r="H139" s="6"/>
    </row>
    <row r="140" spans="2:8" ht="18.75">
      <c r="B140" s="57"/>
      <c r="H140" s="6"/>
    </row>
    <row r="141" spans="2:8" ht="18.75">
      <c r="B141" s="57"/>
      <c r="H141" s="6"/>
    </row>
    <row r="142" spans="2:8" ht="18.75">
      <c r="B142" s="57"/>
      <c r="H142" s="55"/>
    </row>
    <row r="143" spans="2:8" ht="18.75">
      <c r="B143" s="58"/>
      <c r="H143" s="6"/>
    </row>
    <row r="144" spans="2:8" ht="18.75">
      <c r="B144" s="59"/>
      <c r="H144" s="55"/>
    </row>
    <row r="145" spans="2:8" ht="18.75">
      <c r="B145" s="60"/>
      <c r="H145" s="6"/>
    </row>
    <row r="146" ht="18.75">
      <c r="B146" s="60"/>
    </row>
    <row r="147" ht="18.75">
      <c r="B147" s="60"/>
    </row>
    <row r="148" ht="18.75">
      <c r="B148" s="60"/>
    </row>
    <row r="149" ht="18.75">
      <c r="B149" s="61"/>
    </row>
    <row r="150" ht="18.75">
      <c r="B150" s="60"/>
    </row>
    <row r="151" ht="18.75">
      <c r="B151" s="60"/>
    </row>
    <row r="152" ht="18.75">
      <c r="B152" s="60"/>
    </row>
    <row r="153" ht="18.75">
      <c r="B153" s="60"/>
    </row>
    <row r="154" ht="18.75">
      <c r="B154" s="60"/>
    </row>
    <row r="155" ht="18.75">
      <c r="B155" s="60"/>
    </row>
    <row r="156" ht="18.75">
      <c r="B156" s="60"/>
    </row>
    <row r="157" ht="18.75">
      <c r="B157" s="60"/>
    </row>
    <row r="158" ht="18.75">
      <c r="B158" s="60"/>
    </row>
    <row r="159" ht="18.75">
      <c r="B159" s="60"/>
    </row>
    <row r="160" ht="114.75" customHeight="1">
      <c r="B160" s="61"/>
    </row>
    <row r="161" ht="18.75">
      <c r="B161" s="60"/>
    </row>
    <row r="162" ht="129.75" customHeight="1">
      <c r="B162" s="61"/>
    </row>
    <row r="163" ht="18.75">
      <c r="B163" s="60"/>
    </row>
    <row r="164" ht="18.75">
      <c r="B164" s="59"/>
    </row>
    <row r="165" ht="18.75">
      <c r="B165" s="59"/>
    </row>
    <row r="166" ht="18.75">
      <c r="B166" s="59"/>
    </row>
    <row r="167" ht="18.75">
      <c r="B167" s="59"/>
    </row>
    <row r="168" ht="18.75">
      <c r="B168" s="59"/>
    </row>
    <row r="169" ht="18.75">
      <c r="B169" s="59"/>
    </row>
    <row r="170" ht="18.75">
      <c r="B170" s="59"/>
    </row>
    <row r="171" ht="18.75">
      <c r="B171" s="59"/>
    </row>
    <row r="172" ht="18.75">
      <c r="B172" s="59"/>
    </row>
    <row r="173" ht="18.75">
      <c r="B173" s="59"/>
    </row>
    <row r="174" ht="18.75">
      <c r="B174" s="59"/>
    </row>
    <row r="175" ht="18.75">
      <c r="B175" s="59"/>
    </row>
    <row r="176" ht="18.75">
      <c r="B176" s="59"/>
    </row>
    <row r="177" ht="18.75">
      <c r="B177" s="59"/>
    </row>
    <row r="178" ht="18.75">
      <c r="B178" s="59"/>
    </row>
    <row r="179" ht="18.75">
      <c r="B179" s="59"/>
    </row>
    <row r="180" ht="18.75">
      <c r="B180" s="59"/>
    </row>
    <row r="181" ht="18.75">
      <c r="B181" s="59"/>
    </row>
    <row r="182" ht="18.75">
      <c r="B182" s="59"/>
    </row>
    <row r="183" ht="18.75">
      <c r="B183" s="62"/>
    </row>
    <row r="184" ht="18.75">
      <c r="B184" s="62"/>
    </row>
    <row r="185" ht="18.75">
      <c r="B185" s="62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  <row r="553" ht="18">
      <c r="B553" s="63"/>
    </row>
    <row r="554" ht="18">
      <c r="B554" s="63"/>
    </row>
    <row r="555" ht="18">
      <c r="B555" s="63"/>
    </row>
    <row r="556" ht="18">
      <c r="B556" s="63"/>
    </row>
    <row r="557" ht="18">
      <c r="B557" s="63"/>
    </row>
    <row r="558" ht="18">
      <c r="B558" s="63"/>
    </row>
    <row r="559" ht="18">
      <c r="B559" s="63"/>
    </row>
    <row r="560" ht="18">
      <c r="B560" s="63"/>
    </row>
    <row r="561" ht="18">
      <c r="B561" s="63"/>
    </row>
    <row r="562" ht="18">
      <c r="B562" s="63"/>
    </row>
    <row r="563" ht="18">
      <c r="B563" s="63"/>
    </row>
    <row r="564" ht="18">
      <c r="B564" s="63"/>
    </row>
    <row r="565" ht="18">
      <c r="B565" s="63"/>
    </row>
    <row r="566" ht="18">
      <c r="B566" s="63"/>
    </row>
    <row r="567" ht="18">
      <c r="B567" s="63"/>
    </row>
    <row r="568" ht="18">
      <c r="B568" s="63"/>
    </row>
    <row r="569" ht="18">
      <c r="B569" s="63"/>
    </row>
    <row r="570" ht="18">
      <c r="B570" s="63"/>
    </row>
    <row r="571" ht="18">
      <c r="B571" s="63"/>
    </row>
    <row r="572" ht="18">
      <c r="B572" s="63"/>
    </row>
    <row r="573" ht="18">
      <c r="B573" s="63"/>
    </row>
    <row r="574" ht="18">
      <c r="B574" s="63"/>
    </row>
    <row r="575" ht="18">
      <c r="B575" s="63"/>
    </row>
    <row r="576" ht="18">
      <c r="B576" s="63"/>
    </row>
    <row r="577" ht="18">
      <c r="B577" s="63"/>
    </row>
    <row r="578" ht="18">
      <c r="B578" s="63"/>
    </row>
    <row r="579" ht="18">
      <c r="B579" s="63"/>
    </row>
    <row r="580" ht="18">
      <c r="B580" s="63"/>
    </row>
    <row r="581" ht="18">
      <c r="B581" s="63"/>
    </row>
    <row r="582" ht="18">
      <c r="B582" s="63"/>
    </row>
    <row r="583" ht="18">
      <c r="B583" s="63"/>
    </row>
    <row r="584" ht="18">
      <c r="B584" s="63"/>
    </row>
    <row r="585" ht="18">
      <c r="B585" s="63"/>
    </row>
    <row r="586" ht="18">
      <c r="B586" s="63"/>
    </row>
    <row r="587" ht="18">
      <c r="B587" s="63"/>
    </row>
    <row r="588" ht="18">
      <c r="B588" s="63"/>
    </row>
    <row r="589" ht="18">
      <c r="B589" s="63"/>
    </row>
    <row r="590" ht="18">
      <c r="B590" s="63"/>
    </row>
    <row r="591" ht="18">
      <c r="B591" s="63"/>
    </row>
    <row r="592" ht="18">
      <c r="B592" s="63"/>
    </row>
    <row r="593" ht="18">
      <c r="B593" s="63"/>
    </row>
    <row r="594" ht="18">
      <c r="B594" s="63"/>
    </row>
    <row r="595" ht="18">
      <c r="B595" s="63"/>
    </row>
    <row r="596" ht="18">
      <c r="B596" s="63"/>
    </row>
    <row r="597" ht="18">
      <c r="B597" s="63"/>
    </row>
    <row r="598" ht="18">
      <c r="B598" s="63"/>
    </row>
    <row r="599" ht="18">
      <c r="B599" s="63"/>
    </row>
    <row r="600" ht="18">
      <c r="B600" s="63"/>
    </row>
    <row r="601" ht="18">
      <c r="B601" s="63"/>
    </row>
    <row r="602" ht="18">
      <c r="B602" s="63"/>
    </row>
    <row r="603" ht="18">
      <c r="B603" s="63"/>
    </row>
    <row r="604" ht="18">
      <c r="B604" s="63"/>
    </row>
    <row r="605" ht="18">
      <c r="B605" s="63"/>
    </row>
    <row r="606" ht="18">
      <c r="B606" s="63"/>
    </row>
    <row r="607" ht="18">
      <c r="B607" s="63"/>
    </row>
    <row r="608" ht="18">
      <c r="B608" s="63"/>
    </row>
    <row r="609" ht="18">
      <c r="B609" s="63"/>
    </row>
    <row r="610" ht="18">
      <c r="B610" s="63"/>
    </row>
    <row r="611" ht="18">
      <c r="B611" s="63"/>
    </row>
    <row r="612" ht="18">
      <c r="B612" s="63"/>
    </row>
    <row r="613" ht="18">
      <c r="B613" s="63"/>
    </row>
    <row r="614" ht="18">
      <c r="B614" s="63"/>
    </row>
    <row r="615" ht="18">
      <c r="B615" s="63"/>
    </row>
    <row r="616" ht="18">
      <c r="B616" s="63"/>
    </row>
    <row r="617" ht="18">
      <c r="B617" s="63"/>
    </row>
    <row r="618" ht="18">
      <c r="B618" s="63"/>
    </row>
    <row r="619" ht="18">
      <c r="B619" s="63"/>
    </row>
    <row r="620" ht="18">
      <c r="B620" s="63"/>
    </row>
    <row r="621" ht="18">
      <c r="B621" s="63"/>
    </row>
    <row r="622" ht="18">
      <c r="B622" s="63"/>
    </row>
    <row r="623" ht="18">
      <c r="B623" s="63"/>
    </row>
    <row r="624" ht="18">
      <c r="B624" s="63"/>
    </row>
    <row r="625" ht="18">
      <c r="B625" s="63"/>
    </row>
    <row r="626" ht="18">
      <c r="B626" s="63"/>
    </row>
    <row r="627" ht="18">
      <c r="B627" s="63"/>
    </row>
    <row r="628" ht="18">
      <c r="B628" s="63"/>
    </row>
    <row r="629" ht="18">
      <c r="B629" s="63"/>
    </row>
    <row r="630" ht="18">
      <c r="B630" s="63"/>
    </row>
    <row r="631" ht="18">
      <c r="B631" s="63"/>
    </row>
    <row r="632" ht="18">
      <c r="B632" s="63"/>
    </row>
    <row r="633" ht="18">
      <c r="B633" s="63"/>
    </row>
    <row r="634" ht="18">
      <c r="B634" s="63"/>
    </row>
    <row r="635" ht="18">
      <c r="B635" s="63"/>
    </row>
    <row r="636" ht="18">
      <c r="B636" s="63"/>
    </row>
    <row r="637" ht="18">
      <c r="B637" s="63"/>
    </row>
    <row r="638" ht="18">
      <c r="B638" s="63"/>
    </row>
    <row r="639" ht="18">
      <c r="B639" s="63"/>
    </row>
    <row r="640" ht="18">
      <c r="B640" s="63"/>
    </row>
    <row r="641" ht="18">
      <c r="B641" s="63"/>
    </row>
    <row r="642" ht="18">
      <c r="B642" s="63"/>
    </row>
    <row r="643" ht="18">
      <c r="B643" s="63"/>
    </row>
    <row r="644" ht="18">
      <c r="B644" s="63"/>
    </row>
    <row r="645" ht="18">
      <c r="B645" s="63"/>
    </row>
    <row r="646" ht="18">
      <c r="B646" s="63"/>
    </row>
    <row r="647" ht="18">
      <c r="B647" s="63"/>
    </row>
    <row r="648" ht="18">
      <c r="B648" s="63"/>
    </row>
    <row r="649" ht="18">
      <c r="B649" s="63"/>
    </row>
    <row r="650" ht="18">
      <c r="B650" s="63"/>
    </row>
    <row r="651" ht="18">
      <c r="B651" s="63"/>
    </row>
    <row r="1576" spans="1:12" ht="12.75">
      <c r="A1576" s="109" t="s">
        <v>130</v>
      </c>
      <c r="B1576" s="108" t="s">
        <v>131</v>
      </c>
      <c r="C1576" s="108">
        <v>0</v>
      </c>
      <c r="D1576" s="108">
        <v>3597000</v>
      </c>
      <c r="E1576" s="108">
        <v>2748835</v>
      </c>
      <c r="F1576" s="108">
        <v>2292200</v>
      </c>
      <c r="G1576" s="108">
        <v>0</v>
      </c>
      <c r="H1576" s="108">
        <v>2292200</v>
      </c>
      <c r="I1576" s="108">
        <v>0</v>
      </c>
      <c r="J1576" s="108">
        <v>0</v>
      </c>
      <c r="K1576" s="108">
        <f aca="true" t="shared" si="7" ref="K1576:K1607">E1576-F1576</f>
        <v>456635</v>
      </c>
      <c r="L1576" s="108">
        <f aca="true" t="shared" si="8" ref="L1576:L1607">IF(E1576=0,0,(F1576/E1576)*100)</f>
        <v>83.38805348447616</v>
      </c>
    </row>
    <row r="1577" spans="1:12" ht="12.75">
      <c r="A1577" s="109" t="s">
        <v>132</v>
      </c>
      <c r="B1577" t="s">
        <v>133</v>
      </c>
      <c r="C1577">
        <v>0</v>
      </c>
      <c r="D1577">
        <v>3597000</v>
      </c>
      <c r="E1577">
        <v>2748835</v>
      </c>
      <c r="F1577">
        <v>2292200</v>
      </c>
      <c r="G1577">
        <v>0</v>
      </c>
      <c r="H1577">
        <v>2292200</v>
      </c>
      <c r="I1577">
        <v>0</v>
      </c>
      <c r="J1577">
        <v>0</v>
      </c>
      <c r="K1577">
        <f t="shared" si="7"/>
        <v>456635</v>
      </c>
      <c r="L1577">
        <f t="shared" si="8"/>
        <v>83.38805348447616</v>
      </c>
    </row>
    <row r="1578" spans="1:12" ht="12.75">
      <c r="A1578" s="109" t="s">
        <v>134</v>
      </c>
      <c r="B1578" t="s">
        <v>135</v>
      </c>
      <c r="C1578">
        <v>0</v>
      </c>
      <c r="D1578">
        <v>3597000</v>
      </c>
      <c r="E1578">
        <v>2748835</v>
      </c>
      <c r="F1578">
        <v>2292200</v>
      </c>
      <c r="G1578">
        <v>0</v>
      </c>
      <c r="H1578">
        <v>2292200</v>
      </c>
      <c r="I1578">
        <v>0</v>
      </c>
      <c r="J1578">
        <v>0</v>
      </c>
      <c r="K1578">
        <f t="shared" si="7"/>
        <v>456635</v>
      </c>
      <c r="L1578">
        <f t="shared" si="8"/>
        <v>83.38805348447616</v>
      </c>
    </row>
    <row r="1579" spans="1:12" ht="12.75">
      <c r="A1579" s="109" t="s">
        <v>136</v>
      </c>
      <c r="B1579" t="s">
        <v>137</v>
      </c>
      <c r="C1579">
        <v>0</v>
      </c>
      <c r="D1579">
        <v>3597000</v>
      </c>
      <c r="E1579">
        <v>2748835</v>
      </c>
      <c r="F1579">
        <v>2292200</v>
      </c>
      <c r="G1579">
        <v>0</v>
      </c>
      <c r="H1579">
        <v>2292200</v>
      </c>
      <c r="I1579">
        <v>0</v>
      </c>
      <c r="J1579">
        <v>0</v>
      </c>
      <c r="K1579">
        <f t="shared" si="7"/>
        <v>456635</v>
      </c>
      <c r="L1579">
        <f t="shared" si="8"/>
        <v>83.38805348447616</v>
      </c>
    </row>
    <row r="1580" spans="1:12" ht="12.75">
      <c r="A1580" s="110" t="s">
        <v>138</v>
      </c>
      <c r="B1580" s="108" t="s">
        <v>139</v>
      </c>
      <c r="C1580" s="108">
        <v>1200000</v>
      </c>
      <c r="D1580" s="108">
        <v>2378728</v>
      </c>
      <c r="E1580" s="108">
        <v>2190728</v>
      </c>
      <c r="F1580" s="108">
        <v>1405188</v>
      </c>
      <c r="G1580" s="108">
        <v>0</v>
      </c>
      <c r="H1580" s="108">
        <v>1405188</v>
      </c>
      <c r="I1580" s="108">
        <v>0</v>
      </c>
      <c r="J1580" s="108">
        <v>0</v>
      </c>
      <c r="K1580" s="108">
        <f t="shared" si="7"/>
        <v>785540</v>
      </c>
      <c r="L1580" s="108">
        <f t="shared" si="8"/>
        <v>64.14251335629069</v>
      </c>
    </row>
    <row r="1581" spans="1:12" ht="12.75">
      <c r="A1581" s="109" t="s">
        <v>132</v>
      </c>
      <c r="B1581" t="s">
        <v>133</v>
      </c>
      <c r="C1581">
        <v>1200000</v>
      </c>
      <c r="D1581">
        <v>2378728</v>
      </c>
      <c r="E1581">
        <v>2190728</v>
      </c>
      <c r="F1581">
        <v>1405188</v>
      </c>
      <c r="G1581">
        <v>0</v>
      </c>
      <c r="H1581">
        <v>1405188</v>
      </c>
      <c r="I1581">
        <v>0</v>
      </c>
      <c r="J1581">
        <v>0</v>
      </c>
      <c r="K1581">
        <f t="shared" si="7"/>
        <v>785540</v>
      </c>
      <c r="L1581">
        <f t="shared" si="8"/>
        <v>64.14251335629069</v>
      </c>
    </row>
    <row r="1582" spans="1:12" ht="12.75">
      <c r="A1582" s="109" t="s">
        <v>134</v>
      </c>
      <c r="B1582" t="s">
        <v>135</v>
      </c>
      <c r="C1582">
        <v>1200000</v>
      </c>
      <c r="D1582">
        <v>2378728</v>
      </c>
      <c r="E1582">
        <v>2190728</v>
      </c>
      <c r="F1582">
        <v>1405188</v>
      </c>
      <c r="G1582">
        <v>0</v>
      </c>
      <c r="H1582">
        <v>1405188</v>
      </c>
      <c r="I1582">
        <v>0</v>
      </c>
      <c r="J1582">
        <v>0</v>
      </c>
      <c r="K1582">
        <f t="shared" si="7"/>
        <v>785540</v>
      </c>
      <c r="L1582">
        <f t="shared" si="8"/>
        <v>64.14251335629069</v>
      </c>
    </row>
    <row r="1583" spans="1:12" ht="12.75">
      <c r="A1583" s="109" t="s">
        <v>136</v>
      </c>
      <c r="B1583" t="s">
        <v>137</v>
      </c>
      <c r="C1583">
        <v>1200000</v>
      </c>
      <c r="D1583">
        <v>2378728</v>
      </c>
      <c r="E1583">
        <v>2190728</v>
      </c>
      <c r="F1583">
        <v>1405188</v>
      </c>
      <c r="G1583">
        <v>0</v>
      </c>
      <c r="H1583">
        <v>1405188</v>
      </c>
      <c r="I1583">
        <v>0</v>
      </c>
      <c r="J1583">
        <v>0</v>
      </c>
      <c r="K1583">
        <f t="shared" si="7"/>
        <v>785540</v>
      </c>
      <c r="L1583">
        <f t="shared" si="8"/>
        <v>64.14251335629069</v>
      </c>
    </row>
    <row r="1584" spans="1:12" ht="12.75">
      <c r="A1584" s="110" t="s">
        <v>140</v>
      </c>
      <c r="B1584" s="108" t="s">
        <v>141</v>
      </c>
      <c r="C1584" s="108">
        <v>74016500</v>
      </c>
      <c r="D1584" s="108">
        <v>84311500</v>
      </c>
      <c r="E1584" s="108">
        <v>76002336.6</v>
      </c>
      <c r="F1584" s="108">
        <v>76002336.6</v>
      </c>
      <c r="G1584" s="108">
        <v>0</v>
      </c>
      <c r="H1584" s="108">
        <v>76002336.6</v>
      </c>
      <c r="I1584" s="108">
        <v>0</v>
      </c>
      <c r="J1584" s="108">
        <v>0</v>
      </c>
      <c r="K1584" s="108">
        <f t="shared" si="7"/>
        <v>0</v>
      </c>
      <c r="L1584" s="108">
        <f t="shared" si="8"/>
        <v>100</v>
      </c>
    </row>
    <row r="1585" spans="1:12" ht="12.75">
      <c r="A1585" s="109" t="s">
        <v>132</v>
      </c>
      <c r="B1585" t="s">
        <v>133</v>
      </c>
      <c r="C1585">
        <v>74016500</v>
      </c>
      <c r="D1585">
        <v>84311500</v>
      </c>
      <c r="E1585">
        <v>76002336.6</v>
      </c>
      <c r="F1585">
        <v>76002336.6</v>
      </c>
      <c r="G1585">
        <v>0</v>
      </c>
      <c r="H1585">
        <v>76002336.6</v>
      </c>
      <c r="I1585">
        <v>0</v>
      </c>
      <c r="J1585">
        <v>0</v>
      </c>
      <c r="K1585">
        <f t="shared" si="7"/>
        <v>0</v>
      </c>
      <c r="L1585">
        <f t="shared" si="8"/>
        <v>100</v>
      </c>
    </row>
    <row r="1586" spans="1:12" ht="12.75">
      <c r="A1586" s="109" t="s">
        <v>134</v>
      </c>
      <c r="B1586" t="s">
        <v>135</v>
      </c>
      <c r="C1586">
        <v>74016500</v>
      </c>
      <c r="D1586">
        <v>84311500</v>
      </c>
      <c r="E1586">
        <v>76002336.6</v>
      </c>
      <c r="F1586">
        <v>76002336.6</v>
      </c>
      <c r="G1586">
        <v>0</v>
      </c>
      <c r="H1586">
        <v>76002336.6</v>
      </c>
      <c r="I1586">
        <v>0</v>
      </c>
      <c r="J1586">
        <v>0</v>
      </c>
      <c r="K1586">
        <f t="shared" si="7"/>
        <v>0</v>
      </c>
      <c r="L1586">
        <f t="shared" si="8"/>
        <v>100</v>
      </c>
    </row>
    <row r="1587" spans="1:12" ht="12.75">
      <c r="A1587" s="109" t="s">
        <v>136</v>
      </c>
      <c r="B1587" t="s">
        <v>137</v>
      </c>
      <c r="C1587">
        <v>74016500</v>
      </c>
      <c r="D1587">
        <v>84311500</v>
      </c>
      <c r="E1587">
        <v>76002336.6</v>
      </c>
      <c r="F1587">
        <v>76002336.6</v>
      </c>
      <c r="G1587">
        <v>0</v>
      </c>
      <c r="H1587">
        <v>76002336.6</v>
      </c>
      <c r="I1587">
        <v>0</v>
      </c>
      <c r="J1587">
        <v>0</v>
      </c>
      <c r="K1587">
        <f t="shared" si="7"/>
        <v>0</v>
      </c>
      <c r="L1587">
        <f t="shared" si="8"/>
        <v>100</v>
      </c>
    </row>
    <row r="1588" spans="1:12" ht="12.75">
      <c r="A1588" s="110" t="s">
        <v>142</v>
      </c>
      <c r="B1588" s="108" t="s">
        <v>143</v>
      </c>
      <c r="C1588" s="108">
        <v>15791200</v>
      </c>
      <c r="D1588" s="108">
        <v>12210300</v>
      </c>
      <c r="E1588" s="108">
        <v>11201639</v>
      </c>
      <c r="F1588" s="108">
        <v>10621574.67</v>
      </c>
      <c r="G1588" s="108">
        <v>0</v>
      </c>
      <c r="H1588" s="108">
        <v>10420353.46</v>
      </c>
      <c r="I1588" s="108">
        <v>0</v>
      </c>
      <c r="J1588" s="108">
        <v>0</v>
      </c>
      <c r="K1588" s="108">
        <f t="shared" si="7"/>
        <v>580064.3300000001</v>
      </c>
      <c r="L1588" s="108">
        <f t="shared" si="8"/>
        <v>94.82161199802994</v>
      </c>
    </row>
    <row r="1589" spans="1:12" ht="12.75">
      <c r="A1589" s="109" t="s">
        <v>132</v>
      </c>
      <c r="B1589" t="s">
        <v>133</v>
      </c>
      <c r="C1589">
        <v>15791200</v>
      </c>
      <c r="D1589">
        <v>12210300</v>
      </c>
      <c r="E1589">
        <v>11201639</v>
      </c>
      <c r="F1589">
        <v>10621574.67</v>
      </c>
      <c r="G1589">
        <v>0</v>
      </c>
      <c r="H1589">
        <v>10420353.46</v>
      </c>
      <c r="I1589">
        <v>0</v>
      </c>
      <c r="J1589">
        <v>0</v>
      </c>
      <c r="K1589">
        <f t="shared" si="7"/>
        <v>580064.3300000001</v>
      </c>
      <c r="L1589">
        <f t="shared" si="8"/>
        <v>94.82161199802994</v>
      </c>
    </row>
    <row r="1590" spans="1:12" ht="12.75">
      <c r="A1590" s="109" t="s">
        <v>134</v>
      </c>
      <c r="B1590" t="s">
        <v>135</v>
      </c>
      <c r="C1590">
        <v>15791200</v>
      </c>
      <c r="D1590">
        <v>12210300</v>
      </c>
      <c r="E1590">
        <v>11201639</v>
      </c>
      <c r="F1590">
        <v>10621574.67</v>
      </c>
      <c r="G1590">
        <v>0</v>
      </c>
      <c r="H1590">
        <v>10420353.46</v>
      </c>
      <c r="I1590">
        <v>0</v>
      </c>
      <c r="J1590">
        <v>0</v>
      </c>
      <c r="K1590">
        <f t="shared" si="7"/>
        <v>580064.3300000001</v>
      </c>
      <c r="L1590">
        <f t="shared" si="8"/>
        <v>94.82161199802994</v>
      </c>
    </row>
    <row r="1591" spans="1:12" ht="12.75">
      <c r="A1591" s="109" t="s">
        <v>136</v>
      </c>
      <c r="B1591" t="s">
        <v>137</v>
      </c>
      <c r="C1591">
        <v>15791200</v>
      </c>
      <c r="D1591">
        <v>12210300</v>
      </c>
      <c r="E1591">
        <v>11201639</v>
      </c>
      <c r="F1591">
        <v>10621574.67</v>
      </c>
      <c r="G1591">
        <v>0</v>
      </c>
      <c r="H1591">
        <v>10420353.46</v>
      </c>
      <c r="I1591">
        <v>0</v>
      </c>
      <c r="J1591">
        <v>0</v>
      </c>
      <c r="K1591">
        <f t="shared" si="7"/>
        <v>580064.3300000001</v>
      </c>
      <c r="L1591">
        <f t="shared" si="8"/>
        <v>94.82161199802994</v>
      </c>
    </row>
    <row r="1592" spans="1:12" ht="12.75">
      <c r="A1592" s="110" t="s">
        <v>144</v>
      </c>
      <c r="B1592" s="108" t="s">
        <v>145</v>
      </c>
      <c r="C1592" s="108">
        <v>1900100</v>
      </c>
      <c r="D1592" s="108">
        <v>1900100</v>
      </c>
      <c r="E1592" s="108">
        <v>1692358.62</v>
      </c>
      <c r="F1592" s="108">
        <v>1586161.08</v>
      </c>
      <c r="G1592" s="108">
        <v>0</v>
      </c>
      <c r="H1592" s="108">
        <v>1586161.08</v>
      </c>
      <c r="I1592" s="108">
        <v>0</v>
      </c>
      <c r="J1592" s="108">
        <v>0</v>
      </c>
      <c r="K1592" s="108">
        <f t="shared" si="7"/>
        <v>106197.54000000004</v>
      </c>
      <c r="L1592" s="108">
        <f t="shared" si="8"/>
        <v>93.72487965937148</v>
      </c>
    </row>
    <row r="1593" spans="1:12" ht="12.75">
      <c r="A1593" s="109" t="s">
        <v>132</v>
      </c>
      <c r="B1593" t="s">
        <v>133</v>
      </c>
      <c r="C1593">
        <v>1900100</v>
      </c>
      <c r="D1593">
        <v>1900100</v>
      </c>
      <c r="E1593">
        <v>1692358.62</v>
      </c>
      <c r="F1593">
        <v>1586161.08</v>
      </c>
      <c r="G1593">
        <v>0</v>
      </c>
      <c r="H1593">
        <v>1586161.08</v>
      </c>
      <c r="I1593">
        <v>0</v>
      </c>
      <c r="J1593">
        <v>0</v>
      </c>
      <c r="K1593">
        <f t="shared" si="7"/>
        <v>106197.54000000004</v>
      </c>
      <c r="L1593">
        <f t="shared" si="8"/>
        <v>93.72487965937148</v>
      </c>
    </row>
    <row r="1594" spans="1:12" ht="12.75">
      <c r="A1594" s="109" t="s">
        <v>134</v>
      </c>
      <c r="B1594" t="s">
        <v>135</v>
      </c>
      <c r="C1594">
        <v>1900100</v>
      </c>
      <c r="D1594">
        <v>1900100</v>
      </c>
      <c r="E1594">
        <v>1692358.62</v>
      </c>
      <c r="F1594">
        <v>1586161.08</v>
      </c>
      <c r="G1594">
        <v>0</v>
      </c>
      <c r="H1594">
        <v>1586161.08</v>
      </c>
      <c r="I1594">
        <v>0</v>
      </c>
      <c r="J1594">
        <v>0</v>
      </c>
      <c r="K1594">
        <f t="shared" si="7"/>
        <v>106197.54000000004</v>
      </c>
      <c r="L1594">
        <f t="shared" si="8"/>
        <v>93.72487965937148</v>
      </c>
    </row>
    <row r="1595" spans="1:12" ht="12.75">
      <c r="A1595" s="109" t="s">
        <v>136</v>
      </c>
      <c r="B1595" t="s">
        <v>137</v>
      </c>
      <c r="C1595">
        <v>1900100</v>
      </c>
      <c r="D1595">
        <v>1900100</v>
      </c>
      <c r="E1595">
        <v>1692358.62</v>
      </c>
      <c r="F1595">
        <v>1586161.08</v>
      </c>
      <c r="G1595">
        <v>0</v>
      </c>
      <c r="H1595">
        <v>1586161.08</v>
      </c>
      <c r="I1595">
        <v>0</v>
      </c>
      <c r="J1595">
        <v>0</v>
      </c>
      <c r="K1595">
        <f t="shared" si="7"/>
        <v>106197.54000000004</v>
      </c>
      <c r="L1595">
        <f t="shared" si="8"/>
        <v>93.72487965937148</v>
      </c>
    </row>
    <row r="1596" spans="1:12" ht="12.75">
      <c r="A1596" s="110" t="s">
        <v>146</v>
      </c>
      <c r="B1596" s="108" t="s">
        <v>147</v>
      </c>
      <c r="C1596" s="108">
        <v>329600</v>
      </c>
      <c r="D1596" s="108">
        <v>251300</v>
      </c>
      <c r="E1596" s="108">
        <v>251300</v>
      </c>
      <c r="F1596" s="108">
        <v>210093.96</v>
      </c>
      <c r="G1596" s="108">
        <v>0</v>
      </c>
      <c r="H1596" s="108">
        <v>210093.96</v>
      </c>
      <c r="I1596" s="108">
        <v>0</v>
      </c>
      <c r="J1596" s="108">
        <v>0</v>
      </c>
      <c r="K1596" s="108">
        <f t="shared" si="7"/>
        <v>41206.04000000001</v>
      </c>
      <c r="L1596" s="108">
        <f t="shared" si="8"/>
        <v>83.60284918424193</v>
      </c>
    </row>
    <row r="1597" spans="1:12" ht="12.75">
      <c r="A1597" s="109" t="s">
        <v>132</v>
      </c>
      <c r="B1597" t="s">
        <v>133</v>
      </c>
      <c r="C1597">
        <v>329600</v>
      </c>
      <c r="D1597">
        <v>251300</v>
      </c>
      <c r="E1597">
        <v>251300</v>
      </c>
      <c r="F1597">
        <v>210093.96</v>
      </c>
      <c r="G1597">
        <v>0</v>
      </c>
      <c r="H1597">
        <v>210093.96</v>
      </c>
      <c r="I1597">
        <v>0</v>
      </c>
      <c r="J1597">
        <v>0</v>
      </c>
      <c r="K1597">
        <f t="shared" si="7"/>
        <v>41206.04000000001</v>
      </c>
      <c r="L1597">
        <f t="shared" si="8"/>
        <v>83.60284918424193</v>
      </c>
    </row>
    <row r="1598" spans="1:12" ht="12.75">
      <c r="A1598" s="109" t="s">
        <v>134</v>
      </c>
      <c r="B1598" t="s">
        <v>135</v>
      </c>
      <c r="C1598">
        <v>329600</v>
      </c>
      <c r="D1598">
        <v>251300</v>
      </c>
      <c r="E1598">
        <v>251300</v>
      </c>
      <c r="F1598">
        <v>210093.96</v>
      </c>
      <c r="G1598">
        <v>0</v>
      </c>
      <c r="H1598">
        <v>210093.96</v>
      </c>
      <c r="I1598">
        <v>0</v>
      </c>
      <c r="J1598">
        <v>0</v>
      </c>
      <c r="K1598">
        <f t="shared" si="7"/>
        <v>41206.04000000001</v>
      </c>
      <c r="L1598">
        <f t="shared" si="8"/>
        <v>83.60284918424193</v>
      </c>
    </row>
    <row r="1599" spans="1:12" ht="12.75">
      <c r="A1599" s="109" t="s">
        <v>136</v>
      </c>
      <c r="B1599" t="s">
        <v>137</v>
      </c>
      <c r="C1599">
        <v>329600</v>
      </c>
      <c r="D1599">
        <v>251300</v>
      </c>
      <c r="E1599">
        <v>251300</v>
      </c>
      <c r="F1599">
        <v>210093.96</v>
      </c>
      <c r="G1599">
        <v>0</v>
      </c>
      <c r="H1599">
        <v>210093.96</v>
      </c>
      <c r="I1599">
        <v>0</v>
      </c>
      <c r="J1599">
        <v>0</v>
      </c>
      <c r="K1599">
        <f t="shared" si="7"/>
        <v>41206.04000000001</v>
      </c>
      <c r="L1599">
        <f t="shared" si="8"/>
        <v>83.60284918424193</v>
      </c>
    </row>
    <row r="1600" spans="1:12" ht="12.75">
      <c r="A1600" s="110" t="s">
        <v>148</v>
      </c>
      <c r="B1600" s="108" t="s">
        <v>149</v>
      </c>
      <c r="C1600" s="108">
        <v>1252400</v>
      </c>
      <c r="D1600" s="108">
        <v>1172116</v>
      </c>
      <c r="E1600" s="108">
        <v>1122185.45</v>
      </c>
      <c r="F1600" s="108">
        <v>1078248.36</v>
      </c>
      <c r="G1600" s="108">
        <v>0</v>
      </c>
      <c r="H1600" s="108">
        <v>1078248.36</v>
      </c>
      <c r="I1600" s="108">
        <v>0</v>
      </c>
      <c r="J1600" s="108">
        <v>0</v>
      </c>
      <c r="K1600" s="108">
        <f t="shared" si="7"/>
        <v>43937.08999999985</v>
      </c>
      <c r="L1600" s="108">
        <f t="shared" si="8"/>
        <v>96.08468546798572</v>
      </c>
    </row>
    <row r="1601" spans="1:12" ht="12.75">
      <c r="A1601" s="109" t="s">
        <v>132</v>
      </c>
      <c r="B1601" t="s">
        <v>133</v>
      </c>
      <c r="C1601">
        <v>1252400</v>
      </c>
      <c r="D1601">
        <v>1172116</v>
      </c>
      <c r="E1601">
        <v>1122185.45</v>
      </c>
      <c r="F1601">
        <v>1078248.36</v>
      </c>
      <c r="G1601">
        <v>0</v>
      </c>
      <c r="H1601">
        <v>1078248.36</v>
      </c>
      <c r="I1601">
        <v>0</v>
      </c>
      <c r="J1601">
        <v>0</v>
      </c>
      <c r="K1601">
        <f t="shared" si="7"/>
        <v>43937.08999999985</v>
      </c>
      <c r="L1601">
        <f t="shared" si="8"/>
        <v>96.08468546798572</v>
      </c>
    </row>
    <row r="1602" spans="1:12" ht="12.75">
      <c r="A1602" s="109" t="s">
        <v>134</v>
      </c>
      <c r="B1602" t="s">
        <v>135</v>
      </c>
      <c r="C1602">
        <v>1252400</v>
      </c>
      <c r="D1602">
        <v>1172116</v>
      </c>
      <c r="E1602">
        <v>1122185.45</v>
      </c>
      <c r="F1602">
        <v>1078248.36</v>
      </c>
      <c r="G1602">
        <v>0</v>
      </c>
      <c r="H1602">
        <v>1078248.36</v>
      </c>
      <c r="I1602">
        <v>0</v>
      </c>
      <c r="J1602">
        <v>0</v>
      </c>
      <c r="K1602">
        <f t="shared" si="7"/>
        <v>43937.08999999985</v>
      </c>
      <c r="L1602">
        <f t="shared" si="8"/>
        <v>96.08468546798572</v>
      </c>
    </row>
    <row r="1603" spans="1:12" ht="12.75">
      <c r="A1603" s="109" t="s">
        <v>136</v>
      </c>
      <c r="B1603" t="s">
        <v>137</v>
      </c>
      <c r="C1603">
        <v>1252400</v>
      </c>
      <c r="D1603">
        <v>1172116</v>
      </c>
      <c r="E1603">
        <v>1122185.45</v>
      </c>
      <c r="F1603">
        <v>1078248.36</v>
      </c>
      <c r="G1603">
        <v>0</v>
      </c>
      <c r="H1603">
        <v>1078248.36</v>
      </c>
      <c r="I1603">
        <v>0</v>
      </c>
      <c r="J1603">
        <v>0</v>
      </c>
      <c r="K1603">
        <f t="shared" si="7"/>
        <v>43937.08999999985</v>
      </c>
      <c r="L1603">
        <f t="shared" si="8"/>
        <v>96.08468546798572</v>
      </c>
    </row>
    <row r="1604" spans="1:12" ht="12.75">
      <c r="A1604" s="110" t="s">
        <v>150</v>
      </c>
      <c r="B1604" s="108" t="s">
        <v>151</v>
      </c>
      <c r="C1604" s="108">
        <v>13385400</v>
      </c>
      <c r="D1604" s="108">
        <v>13813000</v>
      </c>
      <c r="E1604" s="108">
        <v>12134881.120000001</v>
      </c>
      <c r="F1604" s="108">
        <v>11211350.45</v>
      </c>
      <c r="G1604" s="108">
        <v>0</v>
      </c>
      <c r="H1604" s="108">
        <v>9807884.44</v>
      </c>
      <c r="I1604" s="108">
        <v>1403466.01</v>
      </c>
      <c r="J1604" s="108">
        <v>3209748.18</v>
      </c>
      <c r="K1604" s="108">
        <f t="shared" si="7"/>
        <v>923530.6700000018</v>
      </c>
      <c r="L1604" s="108">
        <f t="shared" si="8"/>
        <v>92.38945432701526</v>
      </c>
    </row>
    <row r="1605" spans="1:12" ht="12.75">
      <c r="A1605" s="109" t="s">
        <v>132</v>
      </c>
      <c r="B1605" t="s">
        <v>133</v>
      </c>
      <c r="C1605">
        <v>13385400</v>
      </c>
      <c r="D1605">
        <v>13813000</v>
      </c>
      <c r="E1605">
        <v>12134881.120000001</v>
      </c>
      <c r="F1605">
        <v>11211350.45</v>
      </c>
      <c r="G1605">
        <v>0</v>
      </c>
      <c r="H1605">
        <v>9807884.44</v>
      </c>
      <c r="I1605">
        <v>1403466.01</v>
      </c>
      <c r="J1605">
        <v>3209748.18</v>
      </c>
      <c r="K1605">
        <f t="shared" si="7"/>
        <v>923530.6700000018</v>
      </c>
      <c r="L1605">
        <f t="shared" si="8"/>
        <v>92.38945432701526</v>
      </c>
    </row>
    <row r="1606" spans="1:12" ht="12.75">
      <c r="A1606" s="109" t="s">
        <v>152</v>
      </c>
      <c r="B1606" t="s">
        <v>153</v>
      </c>
      <c r="C1606">
        <v>884800</v>
      </c>
      <c r="D1606">
        <v>871300</v>
      </c>
      <c r="E1606">
        <v>800775</v>
      </c>
      <c r="F1606">
        <v>791211</v>
      </c>
      <c r="G1606">
        <v>0</v>
      </c>
      <c r="H1606">
        <v>791211</v>
      </c>
      <c r="I1606">
        <v>0</v>
      </c>
      <c r="J1606">
        <v>1394.07</v>
      </c>
      <c r="K1606">
        <f t="shared" si="7"/>
        <v>9564</v>
      </c>
      <c r="L1606">
        <f t="shared" si="8"/>
        <v>98.80565701976211</v>
      </c>
    </row>
    <row r="1607" spans="1:12" ht="12.75">
      <c r="A1607" s="109" t="s">
        <v>154</v>
      </c>
      <c r="B1607" t="s">
        <v>155</v>
      </c>
      <c r="C1607">
        <v>612900</v>
      </c>
      <c r="D1607">
        <v>647600</v>
      </c>
      <c r="E1607">
        <v>596775</v>
      </c>
      <c r="F1607">
        <v>589439.74</v>
      </c>
      <c r="G1607">
        <v>0</v>
      </c>
      <c r="H1607">
        <v>589439.74</v>
      </c>
      <c r="I1607">
        <v>0</v>
      </c>
      <c r="J1607">
        <v>0</v>
      </c>
      <c r="K1607">
        <f t="shared" si="7"/>
        <v>7335.260000000009</v>
      </c>
      <c r="L1607">
        <f t="shared" si="8"/>
        <v>98.77084998533786</v>
      </c>
    </row>
    <row r="1608" spans="1:12" ht="12.75">
      <c r="A1608" s="109" t="s">
        <v>156</v>
      </c>
      <c r="B1608" t="s">
        <v>157</v>
      </c>
      <c r="C1608">
        <v>612900</v>
      </c>
      <c r="D1608">
        <v>647600</v>
      </c>
      <c r="E1608">
        <v>596775</v>
      </c>
      <c r="F1608">
        <v>589439.74</v>
      </c>
      <c r="G1608">
        <v>0</v>
      </c>
      <c r="H1608">
        <v>589439.74</v>
      </c>
      <c r="I1608">
        <v>0</v>
      </c>
      <c r="J1608">
        <v>0</v>
      </c>
      <c r="K1608">
        <f aca="true" t="shared" si="9" ref="K1608:K1639">E1608-F1608</f>
        <v>7335.260000000009</v>
      </c>
      <c r="L1608">
        <f aca="true" t="shared" si="10" ref="L1608:L1639">IF(E1608=0,0,(F1608/E1608)*100)</f>
        <v>98.77084998533786</v>
      </c>
    </row>
    <row r="1609" spans="1:12" ht="12.75">
      <c r="A1609" s="109" t="s">
        <v>158</v>
      </c>
      <c r="B1609" t="s">
        <v>159</v>
      </c>
      <c r="C1609">
        <v>221900</v>
      </c>
      <c r="D1609">
        <v>223700</v>
      </c>
      <c r="E1609">
        <v>204000</v>
      </c>
      <c r="F1609">
        <v>201771.26</v>
      </c>
      <c r="G1609">
        <v>0</v>
      </c>
      <c r="H1609">
        <v>201771.26</v>
      </c>
      <c r="I1609">
        <v>0</v>
      </c>
      <c r="J1609">
        <v>1394.07</v>
      </c>
      <c r="K1609">
        <f t="shared" si="9"/>
        <v>2228.7399999999907</v>
      </c>
      <c r="L1609">
        <f t="shared" si="10"/>
        <v>98.90748039215687</v>
      </c>
    </row>
    <row r="1610" spans="1:12" ht="12.75">
      <c r="A1610" s="109" t="s">
        <v>160</v>
      </c>
      <c r="B1610" t="s">
        <v>161</v>
      </c>
      <c r="C1610">
        <v>50000</v>
      </c>
      <c r="D1610">
        <v>0</v>
      </c>
      <c r="E1610">
        <v>0</v>
      </c>
      <c r="F1610">
        <v>0</v>
      </c>
      <c r="G1610">
        <v>0</v>
      </c>
      <c r="H1610">
        <v>0</v>
      </c>
      <c r="I1610">
        <v>0</v>
      </c>
      <c r="J1610">
        <v>0</v>
      </c>
      <c r="K1610">
        <f t="shared" si="9"/>
        <v>0</v>
      </c>
      <c r="L1610">
        <f t="shared" si="10"/>
        <v>0</v>
      </c>
    </row>
    <row r="1611" spans="1:12" ht="12.75">
      <c r="A1611" s="109" t="s">
        <v>162</v>
      </c>
      <c r="B1611" t="s">
        <v>163</v>
      </c>
      <c r="C1611">
        <v>0</v>
      </c>
      <c r="D1611">
        <v>0</v>
      </c>
      <c r="E1611">
        <v>0</v>
      </c>
      <c r="F1611">
        <v>0</v>
      </c>
      <c r="G1611">
        <v>0</v>
      </c>
      <c r="H1611">
        <v>0</v>
      </c>
      <c r="I1611">
        <v>0</v>
      </c>
      <c r="J1611">
        <v>0</v>
      </c>
      <c r="K1611">
        <f t="shared" si="9"/>
        <v>0</v>
      </c>
      <c r="L1611">
        <f t="shared" si="10"/>
        <v>0</v>
      </c>
    </row>
    <row r="1612" spans="1:12" ht="12.75">
      <c r="A1612" s="109" t="s">
        <v>164</v>
      </c>
      <c r="B1612" t="s">
        <v>165</v>
      </c>
      <c r="C1612">
        <v>0</v>
      </c>
      <c r="D1612">
        <v>0</v>
      </c>
      <c r="E1612">
        <v>0</v>
      </c>
      <c r="F1612">
        <v>0</v>
      </c>
      <c r="G1612">
        <v>0</v>
      </c>
      <c r="H1612">
        <v>0</v>
      </c>
      <c r="I1612">
        <v>0</v>
      </c>
      <c r="J1612">
        <v>0</v>
      </c>
      <c r="K1612">
        <f t="shared" si="9"/>
        <v>0</v>
      </c>
      <c r="L1612">
        <f t="shared" si="10"/>
        <v>0</v>
      </c>
    </row>
    <row r="1613" spans="1:12" ht="12.75">
      <c r="A1613" s="109" t="s">
        <v>166</v>
      </c>
      <c r="B1613" t="s">
        <v>167</v>
      </c>
      <c r="C1613">
        <v>0</v>
      </c>
      <c r="D1613">
        <v>0</v>
      </c>
      <c r="E1613">
        <v>0</v>
      </c>
      <c r="F1613">
        <v>0</v>
      </c>
      <c r="G1613">
        <v>0</v>
      </c>
      <c r="H1613">
        <v>0</v>
      </c>
      <c r="I1613">
        <v>0</v>
      </c>
      <c r="J1613">
        <v>0</v>
      </c>
      <c r="K1613">
        <f t="shared" si="9"/>
        <v>0</v>
      </c>
      <c r="L1613">
        <f t="shared" si="10"/>
        <v>0</v>
      </c>
    </row>
    <row r="1614" spans="1:12" ht="12.75">
      <c r="A1614" s="109" t="s">
        <v>168</v>
      </c>
      <c r="B1614" t="s">
        <v>169</v>
      </c>
      <c r="C1614">
        <v>50000</v>
      </c>
      <c r="D1614">
        <v>0</v>
      </c>
      <c r="E1614">
        <v>0</v>
      </c>
      <c r="F1614">
        <v>0</v>
      </c>
      <c r="G1614">
        <v>0</v>
      </c>
      <c r="H1614">
        <v>0</v>
      </c>
      <c r="I1614">
        <v>0</v>
      </c>
      <c r="J1614">
        <v>0</v>
      </c>
      <c r="K1614">
        <f t="shared" si="9"/>
        <v>0</v>
      </c>
      <c r="L1614">
        <f t="shared" si="10"/>
        <v>0</v>
      </c>
    </row>
    <row r="1615" spans="1:12" ht="12.75">
      <c r="A1615" s="109" t="s">
        <v>134</v>
      </c>
      <c r="B1615" t="s">
        <v>135</v>
      </c>
      <c r="C1615">
        <v>12500600</v>
      </c>
      <c r="D1615">
        <v>12941700</v>
      </c>
      <c r="E1615">
        <v>11334106.120000001</v>
      </c>
      <c r="F1615">
        <v>10420139.45</v>
      </c>
      <c r="G1615">
        <v>0</v>
      </c>
      <c r="H1615">
        <v>9016673.44</v>
      </c>
      <c r="I1615">
        <v>1403466.01</v>
      </c>
      <c r="J1615">
        <v>3208354.11</v>
      </c>
      <c r="K1615">
        <f t="shared" si="9"/>
        <v>913966.6700000018</v>
      </c>
      <c r="L1615">
        <f t="shared" si="10"/>
        <v>91.936138056911</v>
      </c>
    </row>
    <row r="1616" spans="1:12" ht="12.75">
      <c r="A1616" s="109" t="s">
        <v>170</v>
      </c>
      <c r="B1616" t="s">
        <v>171</v>
      </c>
      <c r="C1616">
        <v>12355600</v>
      </c>
      <c r="D1616">
        <v>12664700</v>
      </c>
      <c r="E1616">
        <v>11085406.120000001</v>
      </c>
      <c r="F1616">
        <v>10225321.11</v>
      </c>
      <c r="G1616">
        <v>0</v>
      </c>
      <c r="H1616">
        <v>8821855.1</v>
      </c>
      <c r="I1616">
        <v>1403466.01</v>
      </c>
      <c r="J1616">
        <v>3181470.64</v>
      </c>
      <c r="K1616">
        <f t="shared" si="9"/>
        <v>860085.0100000016</v>
      </c>
      <c r="L1616">
        <f t="shared" si="10"/>
        <v>92.241285518189</v>
      </c>
    </row>
    <row r="1617" spans="1:12" ht="12.75">
      <c r="A1617" s="109" t="s">
        <v>172</v>
      </c>
      <c r="B1617" t="s">
        <v>173</v>
      </c>
      <c r="C1617">
        <v>145000</v>
      </c>
      <c r="D1617">
        <v>277000</v>
      </c>
      <c r="E1617">
        <v>248700</v>
      </c>
      <c r="F1617">
        <v>194818.34</v>
      </c>
      <c r="G1617">
        <v>0</v>
      </c>
      <c r="H1617">
        <v>194818.34</v>
      </c>
      <c r="I1617">
        <v>0</v>
      </c>
      <c r="J1617">
        <v>26883.47</v>
      </c>
      <c r="K1617">
        <f t="shared" si="9"/>
        <v>53881.66</v>
      </c>
      <c r="L1617">
        <f t="shared" si="10"/>
        <v>78.3346763168476</v>
      </c>
    </row>
    <row r="1618" spans="1:12" ht="12.75">
      <c r="A1618" s="109" t="s">
        <v>174</v>
      </c>
      <c r="B1618" t="s">
        <v>175</v>
      </c>
      <c r="C1618">
        <v>145000</v>
      </c>
      <c r="D1618">
        <v>277000</v>
      </c>
      <c r="E1618">
        <v>248700</v>
      </c>
      <c r="F1618">
        <v>194818.34</v>
      </c>
      <c r="G1618">
        <v>0</v>
      </c>
      <c r="H1618">
        <v>194818.34</v>
      </c>
      <c r="I1618">
        <v>0</v>
      </c>
      <c r="J1618">
        <v>26883.47</v>
      </c>
      <c r="K1618">
        <f t="shared" si="9"/>
        <v>53881.66</v>
      </c>
      <c r="L1618">
        <f t="shared" si="10"/>
        <v>78.3346763168476</v>
      </c>
    </row>
    <row r="1619" spans="1:12" ht="12.75">
      <c r="A1619" s="110" t="s">
        <v>176</v>
      </c>
      <c r="B1619" s="108" t="s">
        <v>177</v>
      </c>
      <c r="C1619" s="108">
        <v>834800</v>
      </c>
      <c r="D1619" s="108">
        <v>871300</v>
      </c>
      <c r="E1619" s="108">
        <v>800775</v>
      </c>
      <c r="F1619" s="108">
        <v>791211</v>
      </c>
      <c r="G1619" s="108">
        <v>0</v>
      </c>
      <c r="H1619" s="108">
        <v>791211</v>
      </c>
      <c r="I1619" s="108">
        <v>0</v>
      </c>
      <c r="J1619" s="108">
        <v>1394.07</v>
      </c>
      <c r="K1619" s="108">
        <f t="shared" si="9"/>
        <v>9564</v>
      </c>
      <c r="L1619" s="108">
        <f t="shared" si="10"/>
        <v>98.80565701976211</v>
      </c>
    </row>
    <row r="1620" spans="1:12" ht="12.75">
      <c r="A1620" s="109" t="s">
        <v>132</v>
      </c>
      <c r="B1620" t="s">
        <v>133</v>
      </c>
      <c r="C1620">
        <v>834800</v>
      </c>
      <c r="D1620">
        <v>871300</v>
      </c>
      <c r="E1620">
        <v>800775</v>
      </c>
      <c r="F1620">
        <v>791211</v>
      </c>
      <c r="G1620">
        <v>0</v>
      </c>
      <c r="H1620">
        <v>791211</v>
      </c>
      <c r="I1620">
        <v>0</v>
      </c>
      <c r="J1620">
        <v>1394.07</v>
      </c>
      <c r="K1620">
        <f t="shared" si="9"/>
        <v>9564</v>
      </c>
      <c r="L1620">
        <f t="shared" si="10"/>
        <v>98.80565701976211</v>
      </c>
    </row>
    <row r="1621" spans="1:12" ht="12.75">
      <c r="A1621" s="109" t="s">
        <v>152</v>
      </c>
      <c r="B1621" t="s">
        <v>153</v>
      </c>
      <c r="C1621">
        <v>834800</v>
      </c>
      <c r="D1621">
        <v>871300</v>
      </c>
      <c r="E1621">
        <v>800775</v>
      </c>
      <c r="F1621">
        <v>791211</v>
      </c>
      <c r="G1621">
        <v>0</v>
      </c>
      <c r="H1621">
        <v>791211</v>
      </c>
      <c r="I1621">
        <v>0</v>
      </c>
      <c r="J1621">
        <v>1394.07</v>
      </c>
      <c r="K1621">
        <f t="shared" si="9"/>
        <v>9564</v>
      </c>
      <c r="L1621">
        <f t="shared" si="10"/>
        <v>98.80565701976211</v>
      </c>
    </row>
    <row r="1622" spans="1:12" ht="12.75">
      <c r="A1622" s="109" t="s">
        <v>154</v>
      </c>
      <c r="B1622" t="s">
        <v>155</v>
      </c>
      <c r="C1622">
        <v>612900</v>
      </c>
      <c r="D1622">
        <v>647600</v>
      </c>
      <c r="E1622">
        <v>596775</v>
      </c>
      <c r="F1622">
        <v>589439.74</v>
      </c>
      <c r="G1622">
        <v>0</v>
      </c>
      <c r="H1622">
        <v>589439.74</v>
      </c>
      <c r="I1622">
        <v>0</v>
      </c>
      <c r="J1622">
        <v>0</v>
      </c>
      <c r="K1622">
        <f t="shared" si="9"/>
        <v>7335.260000000009</v>
      </c>
      <c r="L1622">
        <f t="shared" si="10"/>
        <v>98.77084998533786</v>
      </c>
    </row>
    <row r="1623" spans="1:12" ht="12.75">
      <c r="A1623" s="109" t="s">
        <v>156</v>
      </c>
      <c r="B1623" t="s">
        <v>157</v>
      </c>
      <c r="C1623">
        <v>612900</v>
      </c>
      <c r="D1623">
        <v>647600</v>
      </c>
      <c r="E1623">
        <v>596775</v>
      </c>
      <c r="F1623">
        <v>589439.74</v>
      </c>
      <c r="G1623">
        <v>0</v>
      </c>
      <c r="H1623">
        <v>589439.74</v>
      </c>
      <c r="I1623">
        <v>0</v>
      </c>
      <c r="J1623">
        <v>0</v>
      </c>
      <c r="K1623">
        <f t="shared" si="9"/>
        <v>7335.260000000009</v>
      </c>
      <c r="L1623">
        <f t="shared" si="10"/>
        <v>98.77084998533786</v>
      </c>
    </row>
    <row r="1624" spans="1:12" ht="12.75">
      <c r="A1624" s="109" t="s">
        <v>158</v>
      </c>
      <c r="B1624" t="s">
        <v>159</v>
      </c>
      <c r="C1624">
        <v>221900</v>
      </c>
      <c r="D1624">
        <v>223700</v>
      </c>
      <c r="E1624">
        <v>204000</v>
      </c>
      <c r="F1624">
        <v>201771.26</v>
      </c>
      <c r="G1624">
        <v>0</v>
      </c>
      <c r="H1624">
        <v>201771.26</v>
      </c>
      <c r="I1624">
        <v>0</v>
      </c>
      <c r="J1624">
        <v>1394.07</v>
      </c>
      <c r="K1624">
        <f t="shared" si="9"/>
        <v>2228.7399999999907</v>
      </c>
      <c r="L1624">
        <f t="shared" si="10"/>
        <v>98.90748039215687</v>
      </c>
    </row>
    <row r="1625" spans="1:12" ht="12.75">
      <c r="A1625" s="109" t="s">
        <v>160</v>
      </c>
      <c r="B1625" t="s">
        <v>161</v>
      </c>
      <c r="C1625">
        <v>0</v>
      </c>
      <c r="D1625">
        <v>0</v>
      </c>
      <c r="E1625">
        <v>0</v>
      </c>
      <c r="F1625">
        <v>0</v>
      </c>
      <c r="G1625">
        <v>0</v>
      </c>
      <c r="H1625">
        <v>0</v>
      </c>
      <c r="I1625">
        <v>0</v>
      </c>
      <c r="J1625">
        <v>0</v>
      </c>
      <c r="K1625">
        <f t="shared" si="9"/>
        <v>0</v>
      </c>
      <c r="L1625">
        <f t="shared" si="10"/>
        <v>0</v>
      </c>
    </row>
    <row r="1626" spans="1:12" ht="12.75">
      <c r="A1626" s="109" t="s">
        <v>162</v>
      </c>
      <c r="B1626" t="s">
        <v>163</v>
      </c>
      <c r="C1626">
        <v>0</v>
      </c>
      <c r="D1626">
        <v>0</v>
      </c>
      <c r="E1626">
        <v>0</v>
      </c>
      <c r="F1626">
        <v>0</v>
      </c>
      <c r="G1626">
        <v>0</v>
      </c>
      <c r="H1626">
        <v>0</v>
      </c>
      <c r="I1626">
        <v>0</v>
      </c>
      <c r="J1626">
        <v>0</v>
      </c>
      <c r="K1626">
        <f t="shared" si="9"/>
        <v>0</v>
      </c>
      <c r="L1626">
        <f t="shared" si="10"/>
        <v>0</v>
      </c>
    </row>
    <row r="1627" spans="1:12" ht="12.75">
      <c r="A1627" s="109" t="s">
        <v>164</v>
      </c>
      <c r="B1627" t="s">
        <v>165</v>
      </c>
      <c r="C1627">
        <v>0</v>
      </c>
      <c r="D1627">
        <v>0</v>
      </c>
      <c r="E1627">
        <v>0</v>
      </c>
      <c r="F1627">
        <v>0</v>
      </c>
      <c r="G1627">
        <v>0</v>
      </c>
      <c r="H1627">
        <v>0</v>
      </c>
      <c r="I1627">
        <v>0</v>
      </c>
      <c r="J1627">
        <v>0</v>
      </c>
      <c r="K1627">
        <f t="shared" si="9"/>
        <v>0</v>
      </c>
      <c r="L1627">
        <f t="shared" si="10"/>
        <v>0</v>
      </c>
    </row>
    <row r="1628" spans="1:12" ht="12.75">
      <c r="A1628" s="109" t="s">
        <v>166</v>
      </c>
      <c r="B1628" t="s">
        <v>167</v>
      </c>
      <c r="C1628">
        <v>0</v>
      </c>
      <c r="D1628">
        <v>0</v>
      </c>
      <c r="E1628">
        <v>0</v>
      </c>
      <c r="F1628">
        <v>0</v>
      </c>
      <c r="G1628">
        <v>0</v>
      </c>
      <c r="H1628">
        <v>0</v>
      </c>
      <c r="I1628">
        <v>0</v>
      </c>
      <c r="J1628">
        <v>0</v>
      </c>
      <c r="K1628">
        <f t="shared" si="9"/>
        <v>0</v>
      </c>
      <c r="L1628">
        <f t="shared" si="10"/>
        <v>0</v>
      </c>
    </row>
    <row r="1629" spans="1:12" ht="12.75">
      <c r="A1629" s="109" t="s">
        <v>168</v>
      </c>
      <c r="B1629" t="s">
        <v>169</v>
      </c>
      <c r="C1629">
        <v>0</v>
      </c>
      <c r="D1629">
        <v>0</v>
      </c>
      <c r="E1629">
        <v>0</v>
      </c>
      <c r="F1629">
        <v>0</v>
      </c>
      <c r="G1629">
        <v>0</v>
      </c>
      <c r="H1629">
        <v>0</v>
      </c>
      <c r="I1629">
        <v>0</v>
      </c>
      <c r="J1629">
        <v>0</v>
      </c>
      <c r="K1629">
        <f t="shared" si="9"/>
        <v>0</v>
      </c>
      <c r="L1629">
        <f t="shared" si="10"/>
        <v>0</v>
      </c>
    </row>
    <row r="1630" spans="1:12" ht="12.75">
      <c r="A1630" s="110" t="s">
        <v>178</v>
      </c>
      <c r="B1630" s="108" t="s">
        <v>179</v>
      </c>
      <c r="C1630" s="108">
        <v>834800</v>
      </c>
      <c r="D1630" s="108">
        <v>871300</v>
      </c>
      <c r="E1630" s="108">
        <v>800775</v>
      </c>
      <c r="F1630" s="108">
        <v>791211</v>
      </c>
      <c r="G1630" s="108">
        <v>0</v>
      </c>
      <c r="H1630" s="108">
        <v>791211</v>
      </c>
      <c r="I1630" s="108">
        <v>0</v>
      </c>
      <c r="J1630" s="108">
        <v>1394.07</v>
      </c>
      <c r="K1630" s="108">
        <f t="shared" si="9"/>
        <v>9564</v>
      </c>
      <c r="L1630" s="108">
        <f t="shared" si="10"/>
        <v>98.80565701976211</v>
      </c>
    </row>
    <row r="1631" spans="1:12" ht="12.75">
      <c r="A1631" s="109" t="s">
        <v>132</v>
      </c>
      <c r="B1631" t="s">
        <v>133</v>
      </c>
      <c r="C1631">
        <v>834800</v>
      </c>
      <c r="D1631">
        <v>871300</v>
      </c>
      <c r="E1631">
        <v>800775</v>
      </c>
      <c r="F1631">
        <v>791211</v>
      </c>
      <c r="G1631">
        <v>0</v>
      </c>
      <c r="H1631">
        <v>791211</v>
      </c>
      <c r="I1631">
        <v>0</v>
      </c>
      <c r="J1631">
        <v>1394.07</v>
      </c>
      <c r="K1631">
        <f t="shared" si="9"/>
        <v>9564</v>
      </c>
      <c r="L1631">
        <f t="shared" si="10"/>
        <v>98.80565701976211</v>
      </c>
    </row>
    <row r="1632" spans="1:12" ht="12.75">
      <c r="A1632" s="109" t="s">
        <v>152</v>
      </c>
      <c r="B1632" t="s">
        <v>153</v>
      </c>
      <c r="C1632">
        <v>834800</v>
      </c>
      <c r="D1632">
        <v>871300</v>
      </c>
      <c r="E1632">
        <v>800775</v>
      </c>
      <c r="F1632">
        <v>791211</v>
      </c>
      <c r="G1632">
        <v>0</v>
      </c>
      <c r="H1632">
        <v>791211</v>
      </c>
      <c r="I1632">
        <v>0</v>
      </c>
      <c r="J1632">
        <v>1394.07</v>
      </c>
      <c r="K1632">
        <f t="shared" si="9"/>
        <v>9564</v>
      </c>
      <c r="L1632">
        <f t="shared" si="10"/>
        <v>98.80565701976211</v>
      </c>
    </row>
    <row r="1633" spans="1:12" ht="12.75">
      <c r="A1633" s="109" t="s">
        <v>154</v>
      </c>
      <c r="B1633" t="s">
        <v>155</v>
      </c>
      <c r="C1633">
        <v>612900</v>
      </c>
      <c r="D1633">
        <v>647600</v>
      </c>
      <c r="E1633">
        <v>596775</v>
      </c>
      <c r="F1633">
        <v>589439.74</v>
      </c>
      <c r="G1633">
        <v>0</v>
      </c>
      <c r="H1633">
        <v>589439.74</v>
      </c>
      <c r="I1633">
        <v>0</v>
      </c>
      <c r="J1633">
        <v>0</v>
      </c>
      <c r="K1633">
        <f t="shared" si="9"/>
        <v>7335.260000000009</v>
      </c>
      <c r="L1633">
        <f t="shared" si="10"/>
        <v>98.77084998533786</v>
      </c>
    </row>
    <row r="1634" spans="1:12" ht="12.75">
      <c r="A1634" s="109" t="s">
        <v>156</v>
      </c>
      <c r="B1634" t="s">
        <v>157</v>
      </c>
      <c r="C1634">
        <v>612900</v>
      </c>
      <c r="D1634">
        <v>647600</v>
      </c>
      <c r="E1634">
        <v>596775</v>
      </c>
      <c r="F1634">
        <v>589439.74</v>
      </c>
      <c r="G1634">
        <v>0</v>
      </c>
      <c r="H1634">
        <v>589439.74</v>
      </c>
      <c r="I1634">
        <v>0</v>
      </c>
      <c r="J1634">
        <v>0</v>
      </c>
      <c r="K1634">
        <f t="shared" si="9"/>
        <v>7335.260000000009</v>
      </c>
      <c r="L1634">
        <f t="shared" si="10"/>
        <v>98.77084998533786</v>
      </c>
    </row>
    <row r="1635" spans="1:12" ht="12.75">
      <c r="A1635" s="109" t="s">
        <v>158</v>
      </c>
      <c r="B1635" t="s">
        <v>159</v>
      </c>
      <c r="C1635">
        <v>221900</v>
      </c>
      <c r="D1635">
        <v>223700</v>
      </c>
      <c r="E1635">
        <v>204000</v>
      </c>
      <c r="F1635">
        <v>201771.26</v>
      </c>
      <c r="G1635">
        <v>0</v>
      </c>
      <c r="H1635">
        <v>201771.26</v>
      </c>
      <c r="I1635">
        <v>0</v>
      </c>
      <c r="J1635">
        <v>1394.07</v>
      </c>
      <c r="K1635">
        <f t="shared" si="9"/>
        <v>2228.7399999999907</v>
      </c>
      <c r="L1635">
        <f t="shared" si="10"/>
        <v>98.90748039215687</v>
      </c>
    </row>
    <row r="1636" spans="1:12" ht="12.75">
      <c r="A1636" s="109" t="s">
        <v>160</v>
      </c>
      <c r="B1636" t="s">
        <v>161</v>
      </c>
      <c r="C1636">
        <v>0</v>
      </c>
      <c r="D1636">
        <v>0</v>
      </c>
      <c r="E1636">
        <v>0</v>
      </c>
      <c r="F1636">
        <v>0</v>
      </c>
      <c r="G1636">
        <v>0</v>
      </c>
      <c r="H1636">
        <v>0</v>
      </c>
      <c r="I1636">
        <v>0</v>
      </c>
      <c r="J1636">
        <v>0</v>
      </c>
      <c r="K1636">
        <f t="shared" si="9"/>
        <v>0</v>
      </c>
      <c r="L1636">
        <f t="shared" si="10"/>
        <v>0</v>
      </c>
    </row>
    <row r="1637" spans="1:12" ht="12.75">
      <c r="A1637" s="109" t="s">
        <v>162</v>
      </c>
      <c r="B1637" t="s">
        <v>163</v>
      </c>
      <c r="C1637">
        <v>0</v>
      </c>
      <c r="D1637">
        <v>0</v>
      </c>
      <c r="E1637">
        <v>0</v>
      </c>
      <c r="F1637">
        <v>0</v>
      </c>
      <c r="G1637">
        <v>0</v>
      </c>
      <c r="H1637">
        <v>0</v>
      </c>
      <c r="I1637">
        <v>0</v>
      </c>
      <c r="J1637">
        <v>0</v>
      </c>
      <c r="K1637">
        <f t="shared" si="9"/>
        <v>0</v>
      </c>
      <c r="L1637">
        <f t="shared" si="10"/>
        <v>0</v>
      </c>
    </row>
    <row r="1638" spans="1:12" ht="12.75">
      <c r="A1638" s="109" t="s">
        <v>164</v>
      </c>
      <c r="B1638" t="s">
        <v>165</v>
      </c>
      <c r="C1638">
        <v>0</v>
      </c>
      <c r="D1638">
        <v>0</v>
      </c>
      <c r="E1638">
        <v>0</v>
      </c>
      <c r="F1638">
        <v>0</v>
      </c>
      <c r="G1638">
        <v>0</v>
      </c>
      <c r="H1638">
        <v>0</v>
      </c>
      <c r="I1638">
        <v>0</v>
      </c>
      <c r="J1638">
        <v>0</v>
      </c>
      <c r="K1638">
        <f t="shared" si="9"/>
        <v>0</v>
      </c>
      <c r="L1638">
        <f t="shared" si="10"/>
        <v>0</v>
      </c>
    </row>
    <row r="1639" spans="1:12" ht="12.75">
      <c r="A1639" s="109" t="s">
        <v>166</v>
      </c>
      <c r="B1639" t="s">
        <v>167</v>
      </c>
      <c r="C1639">
        <v>0</v>
      </c>
      <c r="D1639">
        <v>0</v>
      </c>
      <c r="E1639">
        <v>0</v>
      </c>
      <c r="F1639">
        <v>0</v>
      </c>
      <c r="G1639">
        <v>0</v>
      </c>
      <c r="H1639">
        <v>0</v>
      </c>
      <c r="I1639">
        <v>0</v>
      </c>
      <c r="J1639">
        <v>0</v>
      </c>
      <c r="K1639">
        <f t="shared" si="9"/>
        <v>0</v>
      </c>
      <c r="L1639">
        <f t="shared" si="10"/>
        <v>0</v>
      </c>
    </row>
    <row r="1640" spans="1:12" ht="12.75">
      <c r="A1640" s="109" t="s">
        <v>168</v>
      </c>
      <c r="B1640" t="s">
        <v>169</v>
      </c>
      <c r="C1640">
        <v>0</v>
      </c>
      <c r="D1640">
        <v>0</v>
      </c>
      <c r="E1640">
        <v>0</v>
      </c>
      <c r="F1640">
        <v>0</v>
      </c>
      <c r="G1640">
        <v>0</v>
      </c>
      <c r="H1640">
        <v>0</v>
      </c>
      <c r="I1640">
        <v>0</v>
      </c>
      <c r="J1640">
        <v>0</v>
      </c>
      <c r="K1640">
        <f aca="true" t="shared" si="11" ref="K1640:K1671">E1640-F1640</f>
        <v>0</v>
      </c>
      <c r="L1640">
        <f aca="true" t="shared" si="12" ref="L1640:L1671">IF(E1640=0,0,(F1640/E1640)*100)</f>
        <v>0</v>
      </c>
    </row>
    <row r="1641" spans="1:12" ht="12.75">
      <c r="A1641" s="110" t="s">
        <v>180</v>
      </c>
      <c r="B1641" s="108" t="s">
        <v>181</v>
      </c>
      <c r="C1641" s="108">
        <v>145000</v>
      </c>
      <c r="D1641" s="108">
        <v>277000</v>
      </c>
      <c r="E1641" s="108">
        <v>248700</v>
      </c>
      <c r="F1641" s="108">
        <v>194818.34</v>
      </c>
      <c r="G1641" s="108">
        <v>0</v>
      </c>
      <c r="H1641" s="108">
        <v>194818.34</v>
      </c>
      <c r="I1641" s="108">
        <v>0</v>
      </c>
      <c r="J1641" s="108">
        <v>26883.47</v>
      </c>
      <c r="K1641" s="108">
        <f t="shared" si="11"/>
        <v>53881.66</v>
      </c>
      <c r="L1641" s="108">
        <f t="shared" si="12"/>
        <v>78.3346763168476</v>
      </c>
    </row>
    <row r="1642" spans="1:12" ht="12.75">
      <c r="A1642" s="109" t="s">
        <v>132</v>
      </c>
      <c r="B1642" t="s">
        <v>133</v>
      </c>
      <c r="C1642">
        <v>145000</v>
      </c>
      <c r="D1642">
        <v>277000</v>
      </c>
      <c r="E1642">
        <v>248700</v>
      </c>
      <c r="F1642">
        <v>194818.34</v>
      </c>
      <c r="G1642">
        <v>0</v>
      </c>
      <c r="H1642">
        <v>194818.34</v>
      </c>
      <c r="I1642">
        <v>0</v>
      </c>
      <c r="J1642">
        <v>26883.47</v>
      </c>
      <c r="K1642">
        <f t="shared" si="11"/>
        <v>53881.66</v>
      </c>
      <c r="L1642">
        <f t="shared" si="12"/>
        <v>78.3346763168476</v>
      </c>
    </row>
    <row r="1643" spans="1:12" ht="12.75">
      <c r="A1643" s="109" t="s">
        <v>134</v>
      </c>
      <c r="B1643" t="s">
        <v>135</v>
      </c>
      <c r="C1643">
        <v>145000</v>
      </c>
      <c r="D1643">
        <v>277000</v>
      </c>
      <c r="E1643">
        <v>248700</v>
      </c>
      <c r="F1643">
        <v>194818.34</v>
      </c>
      <c r="G1643">
        <v>0</v>
      </c>
      <c r="H1643">
        <v>194818.34</v>
      </c>
      <c r="I1643">
        <v>0</v>
      </c>
      <c r="J1643">
        <v>26883.47</v>
      </c>
      <c r="K1643">
        <f t="shared" si="11"/>
        <v>53881.66</v>
      </c>
      <c r="L1643">
        <f t="shared" si="12"/>
        <v>78.3346763168476</v>
      </c>
    </row>
    <row r="1644" spans="1:12" ht="12.75">
      <c r="A1644" s="109" t="s">
        <v>172</v>
      </c>
      <c r="B1644" t="s">
        <v>173</v>
      </c>
      <c r="C1644">
        <v>145000</v>
      </c>
      <c r="D1644">
        <v>277000</v>
      </c>
      <c r="E1644">
        <v>248700</v>
      </c>
      <c r="F1644">
        <v>194818.34</v>
      </c>
      <c r="G1644">
        <v>0</v>
      </c>
      <c r="H1644">
        <v>194818.34</v>
      </c>
      <c r="I1644">
        <v>0</v>
      </c>
      <c r="J1644">
        <v>26883.47</v>
      </c>
      <c r="K1644">
        <f t="shared" si="11"/>
        <v>53881.66</v>
      </c>
      <c r="L1644">
        <f t="shared" si="12"/>
        <v>78.3346763168476</v>
      </c>
    </row>
    <row r="1645" spans="1:12" ht="12.75">
      <c r="A1645" s="109" t="s">
        <v>174</v>
      </c>
      <c r="B1645" t="s">
        <v>175</v>
      </c>
      <c r="C1645">
        <v>145000</v>
      </c>
      <c r="D1645">
        <v>277000</v>
      </c>
      <c r="E1645">
        <v>248700</v>
      </c>
      <c r="F1645">
        <v>194818.34</v>
      </c>
      <c r="G1645">
        <v>0</v>
      </c>
      <c r="H1645">
        <v>194818.34</v>
      </c>
      <c r="I1645">
        <v>0</v>
      </c>
      <c r="J1645">
        <v>26883.47</v>
      </c>
      <c r="K1645">
        <f t="shared" si="11"/>
        <v>53881.66</v>
      </c>
      <c r="L1645">
        <f t="shared" si="12"/>
        <v>78.3346763168476</v>
      </c>
    </row>
    <row r="1646" spans="1:12" ht="12.75">
      <c r="A1646" s="110" t="s">
        <v>182</v>
      </c>
      <c r="B1646" s="108" t="s">
        <v>183</v>
      </c>
      <c r="C1646" s="108">
        <v>145000</v>
      </c>
      <c r="D1646" s="108">
        <v>277000</v>
      </c>
      <c r="E1646" s="108">
        <v>248700</v>
      </c>
      <c r="F1646" s="108">
        <v>194818.34</v>
      </c>
      <c r="G1646" s="108">
        <v>0</v>
      </c>
      <c r="H1646" s="108">
        <v>194818.34</v>
      </c>
      <c r="I1646" s="108">
        <v>0</v>
      </c>
      <c r="J1646" s="108">
        <v>26883.47</v>
      </c>
      <c r="K1646" s="108">
        <f t="shared" si="11"/>
        <v>53881.66</v>
      </c>
      <c r="L1646" s="108">
        <f t="shared" si="12"/>
        <v>78.3346763168476</v>
      </c>
    </row>
    <row r="1647" spans="1:12" ht="12.75">
      <c r="A1647" s="109" t="s">
        <v>132</v>
      </c>
      <c r="B1647" t="s">
        <v>133</v>
      </c>
      <c r="C1647">
        <v>145000</v>
      </c>
      <c r="D1647">
        <v>277000</v>
      </c>
      <c r="E1647">
        <v>248700</v>
      </c>
      <c r="F1647">
        <v>194818.34</v>
      </c>
      <c r="G1647">
        <v>0</v>
      </c>
      <c r="H1647">
        <v>194818.34</v>
      </c>
      <c r="I1647">
        <v>0</v>
      </c>
      <c r="J1647">
        <v>26883.47</v>
      </c>
      <c r="K1647">
        <f t="shared" si="11"/>
        <v>53881.66</v>
      </c>
      <c r="L1647">
        <f t="shared" si="12"/>
        <v>78.3346763168476</v>
      </c>
    </row>
    <row r="1648" spans="1:12" ht="12.75">
      <c r="A1648" s="109" t="s">
        <v>134</v>
      </c>
      <c r="B1648" t="s">
        <v>135</v>
      </c>
      <c r="C1648">
        <v>145000</v>
      </c>
      <c r="D1648">
        <v>277000</v>
      </c>
      <c r="E1648">
        <v>248700</v>
      </c>
      <c r="F1648">
        <v>194818.34</v>
      </c>
      <c r="G1648">
        <v>0</v>
      </c>
      <c r="H1648">
        <v>194818.34</v>
      </c>
      <c r="I1648">
        <v>0</v>
      </c>
      <c r="J1648">
        <v>26883.47</v>
      </c>
      <c r="K1648">
        <f t="shared" si="11"/>
        <v>53881.66</v>
      </c>
      <c r="L1648">
        <f t="shared" si="12"/>
        <v>78.3346763168476</v>
      </c>
    </row>
    <row r="1649" spans="1:12" ht="12.75">
      <c r="A1649" s="109" t="s">
        <v>172</v>
      </c>
      <c r="B1649" t="s">
        <v>173</v>
      </c>
      <c r="C1649">
        <v>145000</v>
      </c>
      <c r="D1649">
        <v>277000</v>
      </c>
      <c r="E1649">
        <v>248700</v>
      </c>
      <c r="F1649">
        <v>194818.34</v>
      </c>
      <c r="G1649">
        <v>0</v>
      </c>
      <c r="H1649">
        <v>194818.34</v>
      </c>
      <c r="I1649">
        <v>0</v>
      </c>
      <c r="J1649">
        <v>26883.47</v>
      </c>
      <c r="K1649">
        <f t="shared" si="11"/>
        <v>53881.66</v>
      </c>
      <c r="L1649">
        <f t="shared" si="12"/>
        <v>78.3346763168476</v>
      </c>
    </row>
    <row r="1650" spans="1:12" ht="12.75">
      <c r="A1650" s="109" t="s">
        <v>174</v>
      </c>
      <c r="B1650" t="s">
        <v>175</v>
      </c>
      <c r="C1650">
        <v>145000</v>
      </c>
      <c r="D1650">
        <v>277000</v>
      </c>
      <c r="E1650">
        <v>248700</v>
      </c>
      <c r="F1650">
        <v>194818.34</v>
      </c>
      <c r="G1650">
        <v>0</v>
      </c>
      <c r="H1650">
        <v>194818.34</v>
      </c>
      <c r="I1650">
        <v>0</v>
      </c>
      <c r="J1650">
        <v>26883.47</v>
      </c>
      <c r="K1650">
        <f t="shared" si="11"/>
        <v>53881.66</v>
      </c>
      <c r="L1650">
        <f t="shared" si="12"/>
        <v>78.3346763168476</v>
      </c>
    </row>
    <row r="1651" spans="1:12" ht="12.75">
      <c r="A1651" s="110" t="s">
        <v>184</v>
      </c>
      <c r="B1651" s="108" t="s">
        <v>185</v>
      </c>
      <c r="C1651" s="108">
        <v>12355600</v>
      </c>
      <c r="D1651" s="108">
        <v>12664700</v>
      </c>
      <c r="E1651" s="108">
        <v>11085406.120000001</v>
      </c>
      <c r="F1651" s="108">
        <v>10225321.11</v>
      </c>
      <c r="G1651" s="108">
        <v>0</v>
      </c>
      <c r="H1651" s="108">
        <v>8821855.1</v>
      </c>
      <c r="I1651" s="108">
        <v>1403466.01</v>
      </c>
      <c r="J1651" s="108">
        <v>3181470.64</v>
      </c>
      <c r="K1651" s="108">
        <f t="shared" si="11"/>
        <v>860085.0100000016</v>
      </c>
      <c r="L1651" s="108">
        <f t="shared" si="12"/>
        <v>92.241285518189</v>
      </c>
    </row>
    <row r="1652" spans="1:12" ht="12.75">
      <c r="A1652" s="109" t="s">
        <v>132</v>
      </c>
      <c r="B1652" t="s">
        <v>133</v>
      </c>
      <c r="C1652">
        <v>12355600</v>
      </c>
      <c r="D1652">
        <v>12664700</v>
      </c>
      <c r="E1652">
        <v>11085406.120000001</v>
      </c>
      <c r="F1652">
        <v>10225321.11</v>
      </c>
      <c r="G1652">
        <v>0</v>
      </c>
      <c r="H1652">
        <v>8821855.1</v>
      </c>
      <c r="I1652">
        <v>1403466.01</v>
      </c>
      <c r="J1652">
        <v>3181470.64</v>
      </c>
      <c r="K1652">
        <f t="shared" si="11"/>
        <v>860085.0100000016</v>
      </c>
      <c r="L1652">
        <f t="shared" si="12"/>
        <v>92.241285518189</v>
      </c>
    </row>
    <row r="1653" spans="1:12" ht="12.75">
      <c r="A1653" s="109" t="s">
        <v>134</v>
      </c>
      <c r="B1653" t="s">
        <v>135</v>
      </c>
      <c r="C1653">
        <v>12355600</v>
      </c>
      <c r="D1653">
        <v>12664700</v>
      </c>
      <c r="E1653">
        <v>11085406.120000001</v>
      </c>
      <c r="F1653">
        <v>10225321.11</v>
      </c>
      <c r="G1653">
        <v>0</v>
      </c>
      <c r="H1653">
        <v>8821855.1</v>
      </c>
      <c r="I1653">
        <v>1403466.01</v>
      </c>
      <c r="J1653">
        <v>3181470.64</v>
      </c>
      <c r="K1653">
        <f t="shared" si="11"/>
        <v>860085.0100000016</v>
      </c>
      <c r="L1653">
        <f t="shared" si="12"/>
        <v>92.241285518189</v>
      </c>
    </row>
    <row r="1654" spans="1:12" ht="12.75">
      <c r="A1654" s="109" t="s">
        <v>170</v>
      </c>
      <c r="B1654" t="s">
        <v>171</v>
      </c>
      <c r="C1654">
        <v>12355600</v>
      </c>
      <c r="D1654">
        <v>12664700</v>
      </c>
      <c r="E1654">
        <v>11085406.120000001</v>
      </c>
      <c r="F1654">
        <v>10225321.11</v>
      </c>
      <c r="G1654">
        <v>0</v>
      </c>
      <c r="H1654">
        <v>8821855.1</v>
      </c>
      <c r="I1654">
        <v>1403466.01</v>
      </c>
      <c r="J1654">
        <v>3181470.64</v>
      </c>
      <c r="K1654">
        <f t="shared" si="11"/>
        <v>860085.0100000016</v>
      </c>
      <c r="L1654">
        <f t="shared" si="12"/>
        <v>92.241285518189</v>
      </c>
    </row>
    <row r="1655" spans="1:12" ht="12.75">
      <c r="A1655" s="110" t="s">
        <v>186</v>
      </c>
      <c r="B1655" s="108" t="s">
        <v>187</v>
      </c>
      <c r="C1655" s="108">
        <v>4933800</v>
      </c>
      <c r="D1655" s="108">
        <v>6538397</v>
      </c>
      <c r="E1655" s="108">
        <v>5409986.32</v>
      </c>
      <c r="F1655" s="108">
        <v>5317289.56</v>
      </c>
      <c r="G1655" s="108">
        <v>0</v>
      </c>
      <c r="H1655" s="108">
        <v>4566289.56</v>
      </c>
      <c r="I1655" s="108">
        <v>751000</v>
      </c>
      <c r="J1655" s="108">
        <v>1330567.28</v>
      </c>
      <c r="K1655" s="108">
        <f t="shared" si="11"/>
        <v>92696.76000000071</v>
      </c>
      <c r="L1655" s="108">
        <f t="shared" si="12"/>
        <v>98.28656202590913</v>
      </c>
    </row>
    <row r="1656" spans="1:12" ht="12.75">
      <c r="A1656" s="109" t="s">
        <v>132</v>
      </c>
      <c r="B1656" t="s">
        <v>133</v>
      </c>
      <c r="C1656">
        <v>4933800</v>
      </c>
      <c r="D1656">
        <v>6538397</v>
      </c>
      <c r="E1656">
        <v>5409986.32</v>
      </c>
      <c r="F1656">
        <v>5317289.56</v>
      </c>
      <c r="G1656">
        <v>0</v>
      </c>
      <c r="H1656">
        <v>4566289.56</v>
      </c>
      <c r="I1656">
        <v>751000</v>
      </c>
      <c r="J1656">
        <v>1330567.28</v>
      </c>
      <c r="K1656">
        <f t="shared" si="11"/>
        <v>92696.76000000071</v>
      </c>
      <c r="L1656">
        <f t="shared" si="12"/>
        <v>98.28656202590913</v>
      </c>
    </row>
    <row r="1657" spans="1:12" ht="12.75">
      <c r="A1657" s="109" t="s">
        <v>134</v>
      </c>
      <c r="B1657" t="s">
        <v>135</v>
      </c>
      <c r="C1657">
        <v>4933800</v>
      </c>
      <c r="D1657">
        <v>6538397</v>
      </c>
      <c r="E1657">
        <v>5409986.32</v>
      </c>
      <c r="F1657">
        <v>5317289.56</v>
      </c>
      <c r="G1657">
        <v>0</v>
      </c>
      <c r="H1657">
        <v>4566289.56</v>
      </c>
      <c r="I1657">
        <v>751000</v>
      </c>
      <c r="J1657">
        <v>1330567.28</v>
      </c>
      <c r="K1657">
        <f t="shared" si="11"/>
        <v>92696.76000000071</v>
      </c>
      <c r="L1657">
        <f t="shared" si="12"/>
        <v>98.28656202590913</v>
      </c>
    </row>
    <row r="1658" spans="1:12" ht="12.75">
      <c r="A1658" s="109" t="s">
        <v>170</v>
      </c>
      <c r="B1658" t="s">
        <v>171</v>
      </c>
      <c r="C1658">
        <v>4933800</v>
      </c>
      <c r="D1658">
        <v>6538397</v>
      </c>
      <c r="E1658">
        <v>5409986.32</v>
      </c>
      <c r="F1658">
        <v>5317289.56</v>
      </c>
      <c r="G1658">
        <v>0</v>
      </c>
      <c r="H1658">
        <v>4566289.56</v>
      </c>
      <c r="I1658">
        <v>751000</v>
      </c>
      <c r="J1658">
        <v>1330567.28</v>
      </c>
      <c r="K1658">
        <f t="shared" si="11"/>
        <v>92696.76000000071</v>
      </c>
      <c r="L1658">
        <f t="shared" si="12"/>
        <v>98.28656202590913</v>
      </c>
    </row>
    <row r="1659" spans="1:12" ht="12.75">
      <c r="A1659" s="110" t="s">
        <v>188</v>
      </c>
      <c r="B1659" s="108" t="s">
        <v>189</v>
      </c>
      <c r="C1659" s="108">
        <v>213200</v>
      </c>
      <c r="D1659" s="108">
        <v>222800</v>
      </c>
      <c r="E1659" s="108">
        <v>194449</v>
      </c>
      <c r="F1659" s="108">
        <v>180829</v>
      </c>
      <c r="G1659" s="108">
        <v>0</v>
      </c>
      <c r="H1659" s="108">
        <v>180829</v>
      </c>
      <c r="I1659" s="108">
        <v>0</v>
      </c>
      <c r="J1659" s="108">
        <v>22136.9</v>
      </c>
      <c r="K1659" s="108">
        <f t="shared" si="11"/>
        <v>13620</v>
      </c>
      <c r="L1659" s="108">
        <f t="shared" si="12"/>
        <v>92.99559267468591</v>
      </c>
    </row>
    <row r="1660" spans="1:12" ht="12.75">
      <c r="A1660" s="109" t="s">
        <v>132</v>
      </c>
      <c r="B1660" t="s">
        <v>133</v>
      </c>
      <c r="C1660">
        <v>213200</v>
      </c>
      <c r="D1660">
        <v>222800</v>
      </c>
      <c r="E1660">
        <v>194449</v>
      </c>
      <c r="F1660">
        <v>180829</v>
      </c>
      <c r="G1660">
        <v>0</v>
      </c>
      <c r="H1660">
        <v>180829</v>
      </c>
      <c r="I1660">
        <v>0</v>
      </c>
      <c r="J1660">
        <v>22136.9</v>
      </c>
      <c r="K1660">
        <f t="shared" si="11"/>
        <v>13620</v>
      </c>
      <c r="L1660">
        <f t="shared" si="12"/>
        <v>92.99559267468591</v>
      </c>
    </row>
    <row r="1661" spans="1:12" ht="12.75">
      <c r="A1661" s="109" t="s">
        <v>134</v>
      </c>
      <c r="B1661" t="s">
        <v>135</v>
      </c>
      <c r="C1661">
        <v>213200</v>
      </c>
      <c r="D1661">
        <v>222800</v>
      </c>
      <c r="E1661">
        <v>194449</v>
      </c>
      <c r="F1661">
        <v>180829</v>
      </c>
      <c r="G1661">
        <v>0</v>
      </c>
      <c r="H1661">
        <v>180829</v>
      </c>
      <c r="I1661">
        <v>0</v>
      </c>
      <c r="J1661">
        <v>22136.9</v>
      </c>
      <c r="K1661">
        <f t="shared" si="11"/>
        <v>13620</v>
      </c>
      <c r="L1661">
        <f t="shared" si="12"/>
        <v>92.99559267468591</v>
      </c>
    </row>
    <row r="1662" spans="1:12" ht="12.75">
      <c r="A1662" s="109" t="s">
        <v>170</v>
      </c>
      <c r="B1662" t="s">
        <v>171</v>
      </c>
      <c r="C1662">
        <v>213200</v>
      </c>
      <c r="D1662">
        <v>222800</v>
      </c>
      <c r="E1662">
        <v>194449</v>
      </c>
      <c r="F1662">
        <v>180829</v>
      </c>
      <c r="G1662">
        <v>0</v>
      </c>
      <c r="H1662">
        <v>180829</v>
      </c>
      <c r="I1662">
        <v>0</v>
      </c>
      <c r="J1662">
        <v>22136.9</v>
      </c>
      <c r="K1662">
        <f t="shared" si="11"/>
        <v>13620</v>
      </c>
      <c r="L1662">
        <f t="shared" si="12"/>
        <v>92.99559267468591</v>
      </c>
    </row>
    <row r="1663" spans="1:12" ht="12.75">
      <c r="A1663" s="110" t="s">
        <v>190</v>
      </c>
      <c r="B1663" s="108" t="s">
        <v>191</v>
      </c>
      <c r="C1663" s="108">
        <v>7208600</v>
      </c>
      <c r="D1663" s="108">
        <v>5903503</v>
      </c>
      <c r="E1663" s="108">
        <v>5480970.8</v>
      </c>
      <c r="F1663" s="108">
        <v>4727202.55</v>
      </c>
      <c r="G1663" s="108">
        <v>0</v>
      </c>
      <c r="H1663" s="108">
        <v>4074736.54</v>
      </c>
      <c r="I1663" s="108">
        <v>652466.01</v>
      </c>
      <c r="J1663" s="108">
        <v>1828766.46</v>
      </c>
      <c r="K1663" s="108">
        <f t="shared" si="11"/>
        <v>753768.25</v>
      </c>
      <c r="L1663" s="108">
        <f t="shared" si="12"/>
        <v>86.24754122025244</v>
      </c>
    </row>
    <row r="1664" spans="1:12" ht="12.75">
      <c r="A1664" s="109" t="s">
        <v>132</v>
      </c>
      <c r="B1664" t="s">
        <v>133</v>
      </c>
      <c r="C1664">
        <v>7208600</v>
      </c>
      <c r="D1664">
        <v>5903503</v>
      </c>
      <c r="E1664">
        <v>5480970.8</v>
      </c>
      <c r="F1664">
        <v>4727202.55</v>
      </c>
      <c r="G1664">
        <v>0</v>
      </c>
      <c r="H1664">
        <v>4074736.54</v>
      </c>
      <c r="I1664">
        <v>652466.01</v>
      </c>
      <c r="J1664">
        <v>1828766.46</v>
      </c>
      <c r="K1664">
        <f t="shared" si="11"/>
        <v>753768.25</v>
      </c>
      <c r="L1664">
        <f t="shared" si="12"/>
        <v>86.24754122025244</v>
      </c>
    </row>
    <row r="1665" spans="1:12" ht="12.75">
      <c r="A1665" s="109" t="s">
        <v>134</v>
      </c>
      <c r="B1665" t="s">
        <v>135</v>
      </c>
      <c r="C1665">
        <v>7208600</v>
      </c>
      <c r="D1665">
        <v>5903503</v>
      </c>
      <c r="E1665">
        <v>5480970.8</v>
      </c>
      <c r="F1665">
        <v>4727202.55</v>
      </c>
      <c r="G1665">
        <v>0</v>
      </c>
      <c r="H1665">
        <v>4074736.54</v>
      </c>
      <c r="I1665">
        <v>652466.01</v>
      </c>
      <c r="J1665">
        <v>1828766.46</v>
      </c>
      <c r="K1665">
        <f t="shared" si="11"/>
        <v>753768.25</v>
      </c>
      <c r="L1665">
        <f t="shared" si="12"/>
        <v>86.24754122025244</v>
      </c>
    </row>
    <row r="1666" spans="1:12" ht="12.75">
      <c r="A1666" s="109" t="s">
        <v>170</v>
      </c>
      <c r="B1666" t="s">
        <v>171</v>
      </c>
      <c r="C1666">
        <v>7208600</v>
      </c>
      <c r="D1666">
        <v>5903503</v>
      </c>
      <c r="E1666">
        <v>5480970.8</v>
      </c>
      <c r="F1666">
        <v>4727202.55</v>
      </c>
      <c r="G1666">
        <v>0</v>
      </c>
      <c r="H1666">
        <v>4074736.54</v>
      </c>
      <c r="I1666">
        <v>652466.01</v>
      </c>
      <c r="J1666">
        <v>1828766.46</v>
      </c>
      <c r="K1666">
        <f t="shared" si="11"/>
        <v>753768.25</v>
      </c>
      <c r="L1666">
        <f t="shared" si="12"/>
        <v>86.24754122025244</v>
      </c>
    </row>
    <row r="1667" spans="1:12" ht="12.75">
      <c r="A1667" s="110" t="s">
        <v>192</v>
      </c>
      <c r="B1667" s="108" t="s">
        <v>193</v>
      </c>
      <c r="C1667" s="108">
        <v>50000</v>
      </c>
      <c r="D1667" s="108">
        <v>0</v>
      </c>
      <c r="E1667" s="108">
        <v>0</v>
      </c>
      <c r="F1667" s="108">
        <v>0</v>
      </c>
      <c r="G1667" s="108">
        <v>0</v>
      </c>
      <c r="H1667" s="108">
        <v>0</v>
      </c>
      <c r="I1667" s="108">
        <v>0</v>
      </c>
      <c r="J1667" s="108">
        <v>0</v>
      </c>
      <c r="K1667" s="108">
        <f t="shared" si="11"/>
        <v>0</v>
      </c>
      <c r="L1667" s="108">
        <f t="shared" si="12"/>
        <v>0</v>
      </c>
    </row>
    <row r="1668" spans="1:12" ht="12.75">
      <c r="A1668" s="109" t="s">
        <v>132</v>
      </c>
      <c r="B1668" t="s">
        <v>133</v>
      </c>
      <c r="C1668">
        <v>50000</v>
      </c>
      <c r="D1668">
        <v>0</v>
      </c>
      <c r="E1668">
        <v>0</v>
      </c>
      <c r="F1668">
        <v>0</v>
      </c>
      <c r="G1668">
        <v>0</v>
      </c>
      <c r="H1668">
        <v>0</v>
      </c>
      <c r="I1668">
        <v>0</v>
      </c>
      <c r="J1668">
        <v>0</v>
      </c>
      <c r="K1668">
        <f t="shared" si="11"/>
        <v>0</v>
      </c>
      <c r="L1668">
        <f t="shared" si="12"/>
        <v>0</v>
      </c>
    </row>
    <row r="1669" spans="1:12" ht="12.75">
      <c r="A1669" s="109" t="s">
        <v>152</v>
      </c>
      <c r="B1669" t="s">
        <v>153</v>
      </c>
      <c r="C1669">
        <v>50000</v>
      </c>
      <c r="D1669">
        <v>0</v>
      </c>
      <c r="E1669">
        <v>0</v>
      </c>
      <c r="F1669">
        <v>0</v>
      </c>
      <c r="G1669">
        <v>0</v>
      </c>
      <c r="H1669">
        <v>0</v>
      </c>
      <c r="I1669">
        <v>0</v>
      </c>
      <c r="J1669">
        <v>0</v>
      </c>
      <c r="K1669">
        <f t="shared" si="11"/>
        <v>0</v>
      </c>
      <c r="L1669">
        <f t="shared" si="12"/>
        <v>0</v>
      </c>
    </row>
    <row r="1670" spans="1:12" ht="12.75">
      <c r="A1670" s="109" t="s">
        <v>160</v>
      </c>
      <c r="B1670" t="s">
        <v>161</v>
      </c>
      <c r="C1670">
        <v>50000</v>
      </c>
      <c r="D1670">
        <v>0</v>
      </c>
      <c r="E1670">
        <v>0</v>
      </c>
      <c r="F1670">
        <v>0</v>
      </c>
      <c r="G1670">
        <v>0</v>
      </c>
      <c r="H1670">
        <v>0</v>
      </c>
      <c r="I1670">
        <v>0</v>
      </c>
      <c r="J1670">
        <v>0</v>
      </c>
      <c r="K1670">
        <f t="shared" si="11"/>
        <v>0</v>
      </c>
      <c r="L1670">
        <f t="shared" si="12"/>
        <v>0</v>
      </c>
    </row>
    <row r="1671" spans="1:12" ht="12.75">
      <c r="A1671" s="109" t="s">
        <v>168</v>
      </c>
      <c r="B1671" t="s">
        <v>169</v>
      </c>
      <c r="C1671">
        <v>50000</v>
      </c>
      <c r="D1671">
        <v>0</v>
      </c>
      <c r="E1671">
        <v>0</v>
      </c>
      <c r="F1671">
        <v>0</v>
      </c>
      <c r="G1671">
        <v>0</v>
      </c>
      <c r="H1671">
        <v>0</v>
      </c>
      <c r="I1671">
        <v>0</v>
      </c>
      <c r="J1671">
        <v>0</v>
      </c>
      <c r="K1671">
        <f t="shared" si="11"/>
        <v>0</v>
      </c>
      <c r="L1671">
        <f t="shared" si="12"/>
        <v>0</v>
      </c>
    </row>
    <row r="1672" spans="1:12" ht="12.75">
      <c r="A1672" s="110" t="s">
        <v>194</v>
      </c>
      <c r="B1672" s="108" t="s">
        <v>195</v>
      </c>
      <c r="C1672" s="108">
        <v>50000</v>
      </c>
      <c r="D1672" s="108">
        <v>0</v>
      </c>
      <c r="E1672" s="108">
        <v>0</v>
      </c>
      <c r="F1672" s="108">
        <v>0</v>
      </c>
      <c r="G1672" s="108">
        <v>0</v>
      </c>
      <c r="H1672" s="108">
        <v>0</v>
      </c>
      <c r="I1672" s="108">
        <v>0</v>
      </c>
      <c r="J1672" s="108">
        <v>0</v>
      </c>
      <c r="K1672" s="108">
        <f aca="true" t="shared" si="13" ref="K1672:K1703">E1672-F1672</f>
        <v>0</v>
      </c>
      <c r="L1672" s="108">
        <f aca="true" t="shared" si="14" ref="L1672:L1703">IF(E1672=0,0,(F1672/E1672)*100)</f>
        <v>0</v>
      </c>
    </row>
    <row r="1673" spans="1:12" ht="12.75">
      <c r="A1673" s="109" t="s">
        <v>132</v>
      </c>
      <c r="B1673" t="s">
        <v>133</v>
      </c>
      <c r="C1673">
        <v>50000</v>
      </c>
      <c r="D1673">
        <v>0</v>
      </c>
      <c r="E1673">
        <v>0</v>
      </c>
      <c r="F1673">
        <v>0</v>
      </c>
      <c r="G1673">
        <v>0</v>
      </c>
      <c r="H1673">
        <v>0</v>
      </c>
      <c r="I1673">
        <v>0</v>
      </c>
      <c r="J1673">
        <v>0</v>
      </c>
      <c r="K1673">
        <f t="shared" si="13"/>
        <v>0</v>
      </c>
      <c r="L1673">
        <f t="shared" si="14"/>
        <v>0</v>
      </c>
    </row>
    <row r="1674" spans="1:12" ht="12.75">
      <c r="A1674" s="109" t="s">
        <v>152</v>
      </c>
      <c r="B1674" t="s">
        <v>153</v>
      </c>
      <c r="C1674">
        <v>50000</v>
      </c>
      <c r="D1674">
        <v>0</v>
      </c>
      <c r="E1674">
        <v>0</v>
      </c>
      <c r="F1674">
        <v>0</v>
      </c>
      <c r="G1674">
        <v>0</v>
      </c>
      <c r="H1674">
        <v>0</v>
      </c>
      <c r="I1674">
        <v>0</v>
      </c>
      <c r="J1674">
        <v>0</v>
      </c>
      <c r="K1674">
        <f t="shared" si="13"/>
        <v>0</v>
      </c>
      <c r="L1674">
        <f t="shared" si="14"/>
        <v>0</v>
      </c>
    </row>
    <row r="1675" spans="1:12" ht="12.75">
      <c r="A1675" s="109" t="s">
        <v>160</v>
      </c>
      <c r="B1675" t="s">
        <v>161</v>
      </c>
      <c r="C1675">
        <v>50000</v>
      </c>
      <c r="D1675">
        <v>0</v>
      </c>
      <c r="E1675">
        <v>0</v>
      </c>
      <c r="F1675">
        <v>0</v>
      </c>
      <c r="G1675">
        <v>0</v>
      </c>
      <c r="H1675">
        <v>0</v>
      </c>
      <c r="I1675">
        <v>0</v>
      </c>
      <c r="J1675">
        <v>0</v>
      </c>
      <c r="K1675">
        <f t="shared" si="13"/>
        <v>0</v>
      </c>
      <c r="L1675">
        <f t="shared" si="14"/>
        <v>0</v>
      </c>
    </row>
    <row r="1676" spans="1:12" ht="12.75">
      <c r="A1676" s="109" t="s">
        <v>168</v>
      </c>
      <c r="B1676" t="s">
        <v>169</v>
      </c>
      <c r="C1676">
        <v>50000</v>
      </c>
      <c r="D1676">
        <v>0</v>
      </c>
      <c r="E1676">
        <v>0</v>
      </c>
      <c r="F1676">
        <v>0</v>
      </c>
      <c r="G1676">
        <v>0</v>
      </c>
      <c r="H1676">
        <v>0</v>
      </c>
      <c r="I1676">
        <v>0</v>
      </c>
      <c r="J1676">
        <v>0</v>
      </c>
      <c r="K1676">
        <f t="shared" si="13"/>
        <v>0</v>
      </c>
      <c r="L1676">
        <f t="shared" si="14"/>
        <v>0</v>
      </c>
    </row>
    <row r="1677" spans="1:12" ht="12.75">
      <c r="A1677" s="110" t="s">
        <v>196</v>
      </c>
      <c r="B1677" s="108" t="s">
        <v>197</v>
      </c>
      <c r="C1677" s="108">
        <v>329300</v>
      </c>
      <c r="D1677" s="108">
        <v>564721</v>
      </c>
      <c r="E1677" s="108">
        <v>531933</v>
      </c>
      <c r="F1677" s="108">
        <v>514646.03</v>
      </c>
      <c r="G1677" s="108">
        <v>0</v>
      </c>
      <c r="H1677" s="108">
        <v>514507.57</v>
      </c>
      <c r="I1677" s="108">
        <v>138.46</v>
      </c>
      <c r="J1677" s="108">
        <v>1746.14</v>
      </c>
      <c r="K1677" s="108">
        <f t="shared" si="13"/>
        <v>17286.969999999972</v>
      </c>
      <c r="L1677" s="108">
        <f t="shared" si="14"/>
        <v>96.7501602645446</v>
      </c>
    </row>
    <row r="1678" spans="1:12" ht="12.75">
      <c r="A1678" s="109" t="s">
        <v>132</v>
      </c>
      <c r="B1678" t="s">
        <v>133</v>
      </c>
      <c r="C1678">
        <v>329300</v>
      </c>
      <c r="D1678">
        <v>564721</v>
      </c>
      <c r="E1678">
        <v>531933</v>
      </c>
      <c r="F1678">
        <v>514646.03</v>
      </c>
      <c r="G1678">
        <v>0</v>
      </c>
      <c r="H1678">
        <v>514507.57</v>
      </c>
      <c r="I1678">
        <v>138.46</v>
      </c>
      <c r="J1678">
        <v>1746.14</v>
      </c>
      <c r="K1678">
        <f t="shared" si="13"/>
        <v>17286.969999999972</v>
      </c>
      <c r="L1678">
        <f t="shared" si="14"/>
        <v>96.7501602645446</v>
      </c>
    </row>
    <row r="1679" spans="1:12" ht="12.75">
      <c r="A1679" s="109" t="s">
        <v>152</v>
      </c>
      <c r="B1679" t="s">
        <v>153</v>
      </c>
      <c r="C1679">
        <v>329300</v>
      </c>
      <c r="D1679">
        <v>564721</v>
      </c>
      <c r="E1679">
        <v>531933</v>
      </c>
      <c r="F1679">
        <v>514646.03</v>
      </c>
      <c r="G1679">
        <v>0</v>
      </c>
      <c r="H1679">
        <v>514507.57</v>
      </c>
      <c r="I1679">
        <v>138.46</v>
      </c>
      <c r="J1679">
        <v>1746.14</v>
      </c>
      <c r="K1679">
        <f t="shared" si="13"/>
        <v>17286.969999999972</v>
      </c>
      <c r="L1679">
        <f t="shared" si="14"/>
        <v>96.7501602645446</v>
      </c>
    </row>
    <row r="1680" spans="1:12" ht="12.75">
      <c r="A1680" s="109" t="s">
        <v>154</v>
      </c>
      <c r="B1680" t="s">
        <v>155</v>
      </c>
      <c r="C1680">
        <v>239600</v>
      </c>
      <c r="D1680">
        <v>261309</v>
      </c>
      <c r="E1680">
        <v>237758</v>
      </c>
      <c r="F1680">
        <v>232415.21</v>
      </c>
      <c r="G1680">
        <v>0</v>
      </c>
      <c r="H1680">
        <v>232415.21</v>
      </c>
      <c r="I1680">
        <v>0</v>
      </c>
      <c r="J1680">
        <v>0</v>
      </c>
      <c r="K1680">
        <f t="shared" si="13"/>
        <v>5342.790000000008</v>
      </c>
      <c r="L1680">
        <f t="shared" si="14"/>
        <v>97.75284533012558</v>
      </c>
    </row>
    <row r="1681" spans="1:12" ht="12.75">
      <c r="A1681" s="109" t="s">
        <v>156</v>
      </c>
      <c r="B1681" t="s">
        <v>157</v>
      </c>
      <c r="C1681">
        <v>239600</v>
      </c>
      <c r="D1681">
        <v>261309</v>
      </c>
      <c r="E1681">
        <v>237758</v>
      </c>
      <c r="F1681">
        <v>232415.21</v>
      </c>
      <c r="G1681">
        <v>0</v>
      </c>
      <c r="H1681">
        <v>232415.21</v>
      </c>
      <c r="I1681">
        <v>0</v>
      </c>
      <c r="J1681">
        <v>0</v>
      </c>
      <c r="K1681">
        <f t="shared" si="13"/>
        <v>5342.790000000008</v>
      </c>
      <c r="L1681">
        <f t="shared" si="14"/>
        <v>97.75284533012558</v>
      </c>
    </row>
    <row r="1682" spans="1:12" ht="12.75">
      <c r="A1682" s="109" t="s">
        <v>158</v>
      </c>
      <c r="B1682" t="s">
        <v>159</v>
      </c>
      <c r="C1682">
        <v>87215</v>
      </c>
      <c r="D1682">
        <v>98927</v>
      </c>
      <c r="E1682">
        <v>89690</v>
      </c>
      <c r="F1682">
        <v>86771.36</v>
      </c>
      <c r="G1682">
        <v>0</v>
      </c>
      <c r="H1682">
        <v>86771.36</v>
      </c>
      <c r="I1682">
        <v>0</v>
      </c>
      <c r="J1682">
        <v>1746.14</v>
      </c>
      <c r="K1682">
        <f t="shared" si="13"/>
        <v>2918.6399999999994</v>
      </c>
      <c r="L1682">
        <f t="shared" si="14"/>
        <v>96.74585795517895</v>
      </c>
    </row>
    <row r="1683" spans="1:12" ht="12.75">
      <c r="A1683" s="109" t="s">
        <v>160</v>
      </c>
      <c r="B1683" t="s">
        <v>161</v>
      </c>
      <c r="C1683">
        <v>2485</v>
      </c>
      <c r="D1683">
        <v>204485</v>
      </c>
      <c r="E1683">
        <v>204485</v>
      </c>
      <c r="F1683">
        <v>195459.46</v>
      </c>
      <c r="G1683">
        <v>0</v>
      </c>
      <c r="H1683">
        <v>195321</v>
      </c>
      <c r="I1683">
        <v>138.46</v>
      </c>
      <c r="J1683">
        <v>0</v>
      </c>
      <c r="K1683">
        <f t="shared" si="13"/>
        <v>9025.540000000008</v>
      </c>
      <c r="L1683">
        <f t="shared" si="14"/>
        <v>95.58620925740274</v>
      </c>
    </row>
    <row r="1684" spans="1:12" ht="12.75">
      <c r="A1684" s="109" t="s">
        <v>162</v>
      </c>
      <c r="B1684" t="s">
        <v>163</v>
      </c>
      <c r="C1684">
        <v>500</v>
      </c>
      <c r="D1684">
        <v>500</v>
      </c>
      <c r="E1684">
        <v>500</v>
      </c>
      <c r="F1684">
        <v>500</v>
      </c>
      <c r="G1684">
        <v>0</v>
      </c>
      <c r="H1684">
        <v>500</v>
      </c>
      <c r="I1684">
        <v>0</v>
      </c>
      <c r="J1684">
        <v>0</v>
      </c>
      <c r="K1684">
        <f t="shared" si="13"/>
        <v>0</v>
      </c>
      <c r="L1684">
        <f t="shared" si="14"/>
        <v>100</v>
      </c>
    </row>
    <row r="1685" spans="1:12" ht="12.75">
      <c r="A1685" s="109" t="s">
        <v>198</v>
      </c>
      <c r="B1685" t="s">
        <v>199</v>
      </c>
      <c r="C1685">
        <v>1065</v>
      </c>
      <c r="D1685">
        <v>1065</v>
      </c>
      <c r="E1685">
        <v>1065</v>
      </c>
      <c r="F1685">
        <v>1065</v>
      </c>
      <c r="G1685">
        <v>0</v>
      </c>
      <c r="H1685">
        <v>926.54</v>
      </c>
      <c r="I1685">
        <v>138.46</v>
      </c>
      <c r="J1685">
        <v>0</v>
      </c>
      <c r="K1685">
        <f t="shared" si="13"/>
        <v>0</v>
      </c>
      <c r="L1685">
        <f t="shared" si="14"/>
        <v>100</v>
      </c>
    </row>
    <row r="1686" spans="1:12" ht="12.75">
      <c r="A1686" s="109" t="s">
        <v>166</v>
      </c>
      <c r="B1686" t="s">
        <v>167</v>
      </c>
      <c r="C1686">
        <v>500</v>
      </c>
      <c r="D1686">
        <v>500</v>
      </c>
      <c r="E1686">
        <v>500</v>
      </c>
      <c r="F1686">
        <v>500</v>
      </c>
      <c r="G1686">
        <v>0</v>
      </c>
      <c r="H1686">
        <v>500</v>
      </c>
      <c r="I1686">
        <v>0</v>
      </c>
      <c r="J1686">
        <v>0</v>
      </c>
      <c r="K1686">
        <f t="shared" si="13"/>
        <v>0</v>
      </c>
      <c r="L1686">
        <f t="shared" si="14"/>
        <v>100</v>
      </c>
    </row>
    <row r="1687" spans="1:12" ht="12.75">
      <c r="A1687" s="109" t="s">
        <v>168</v>
      </c>
      <c r="B1687" t="s">
        <v>169</v>
      </c>
      <c r="C1687">
        <v>420</v>
      </c>
      <c r="D1687">
        <v>202420</v>
      </c>
      <c r="E1687">
        <v>202420</v>
      </c>
      <c r="F1687">
        <v>193394.46</v>
      </c>
      <c r="G1687">
        <v>0</v>
      </c>
      <c r="H1687">
        <v>193394.46</v>
      </c>
      <c r="I1687">
        <v>0</v>
      </c>
      <c r="J1687">
        <v>0</v>
      </c>
      <c r="K1687">
        <f t="shared" si="13"/>
        <v>9025.540000000008</v>
      </c>
      <c r="L1687">
        <f t="shared" si="14"/>
        <v>95.54118170141291</v>
      </c>
    </row>
    <row r="1688" spans="1:12" ht="12.75">
      <c r="A1688" s="110" t="s">
        <v>176</v>
      </c>
      <c r="B1688" s="108" t="s">
        <v>177</v>
      </c>
      <c r="C1688" s="108">
        <v>329300</v>
      </c>
      <c r="D1688" s="108">
        <v>362721</v>
      </c>
      <c r="E1688" s="108">
        <v>329933</v>
      </c>
      <c r="F1688" s="108">
        <v>321482.03</v>
      </c>
      <c r="G1688" s="108">
        <v>0</v>
      </c>
      <c r="H1688" s="108">
        <v>321343.57</v>
      </c>
      <c r="I1688" s="108">
        <v>138.46</v>
      </c>
      <c r="J1688" s="108">
        <v>1746.14</v>
      </c>
      <c r="K1688" s="108">
        <f t="shared" si="13"/>
        <v>8450.969999999972</v>
      </c>
      <c r="L1688" s="108">
        <f t="shared" si="14"/>
        <v>97.4385799541119</v>
      </c>
    </row>
    <row r="1689" spans="1:12" ht="12.75">
      <c r="A1689" s="109" t="s">
        <v>132</v>
      </c>
      <c r="B1689" t="s">
        <v>133</v>
      </c>
      <c r="C1689">
        <v>329300</v>
      </c>
      <c r="D1689">
        <v>362721</v>
      </c>
      <c r="E1689">
        <v>329933</v>
      </c>
      <c r="F1689">
        <v>321482.03</v>
      </c>
      <c r="G1689">
        <v>0</v>
      </c>
      <c r="H1689">
        <v>321343.57</v>
      </c>
      <c r="I1689">
        <v>138.46</v>
      </c>
      <c r="J1689">
        <v>1746.14</v>
      </c>
      <c r="K1689">
        <f t="shared" si="13"/>
        <v>8450.969999999972</v>
      </c>
      <c r="L1689">
        <f t="shared" si="14"/>
        <v>97.4385799541119</v>
      </c>
    </row>
    <row r="1690" spans="1:12" ht="12.75">
      <c r="A1690" s="109" t="s">
        <v>152</v>
      </c>
      <c r="B1690" t="s">
        <v>153</v>
      </c>
      <c r="C1690">
        <v>329300</v>
      </c>
      <c r="D1690">
        <v>362721</v>
      </c>
      <c r="E1690">
        <v>329933</v>
      </c>
      <c r="F1690">
        <v>321482.03</v>
      </c>
      <c r="G1690">
        <v>0</v>
      </c>
      <c r="H1690">
        <v>321343.57</v>
      </c>
      <c r="I1690">
        <v>138.46</v>
      </c>
      <c r="J1690">
        <v>1746.14</v>
      </c>
      <c r="K1690">
        <f t="shared" si="13"/>
        <v>8450.969999999972</v>
      </c>
      <c r="L1690">
        <f t="shared" si="14"/>
        <v>97.4385799541119</v>
      </c>
    </row>
    <row r="1691" spans="1:12" ht="12.75">
      <c r="A1691" s="109" t="s">
        <v>154</v>
      </c>
      <c r="B1691" t="s">
        <v>155</v>
      </c>
      <c r="C1691">
        <v>239600</v>
      </c>
      <c r="D1691">
        <v>261309</v>
      </c>
      <c r="E1691">
        <v>237758</v>
      </c>
      <c r="F1691">
        <v>232415.21</v>
      </c>
      <c r="G1691">
        <v>0</v>
      </c>
      <c r="H1691">
        <v>232415.21</v>
      </c>
      <c r="I1691">
        <v>0</v>
      </c>
      <c r="J1691">
        <v>0</v>
      </c>
      <c r="K1691">
        <f t="shared" si="13"/>
        <v>5342.790000000008</v>
      </c>
      <c r="L1691">
        <f t="shared" si="14"/>
        <v>97.75284533012558</v>
      </c>
    </row>
    <row r="1692" spans="1:12" ht="12.75">
      <c r="A1692" s="109" t="s">
        <v>156</v>
      </c>
      <c r="B1692" t="s">
        <v>157</v>
      </c>
      <c r="C1692">
        <v>239600</v>
      </c>
      <c r="D1692">
        <v>261309</v>
      </c>
      <c r="E1692">
        <v>237758</v>
      </c>
      <c r="F1692">
        <v>232415.21</v>
      </c>
      <c r="G1692">
        <v>0</v>
      </c>
      <c r="H1692">
        <v>232415.21</v>
      </c>
      <c r="I1692">
        <v>0</v>
      </c>
      <c r="J1692">
        <v>0</v>
      </c>
      <c r="K1692">
        <f t="shared" si="13"/>
        <v>5342.790000000008</v>
      </c>
      <c r="L1692">
        <f t="shared" si="14"/>
        <v>97.75284533012558</v>
      </c>
    </row>
    <row r="1693" spans="1:12" ht="12.75">
      <c r="A1693" s="109" t="s">
        <v>158</v>
      </c>
      <c r="B1693" t="s">
        <v>159</v>
      </c>
      <c r="C1693">
        <v>87215</v>
      </c>
      <c r="D1693">
        <v>98927</v>
      </c>
      <c r="E1693">
        <v>89690</v>
      </c>
      <c r="F1693">
        <v>86771.36</v>
      </c>
      <c r="G1693">
        <v>0</v>
      </c>
      <c r="H1693">
        <v>86771.36</v>
      </c>
      <c r="I1693">
        <v>0</v>
      </c>
      <c r="J1693">
        <v>1746.14</v>
      </c>
      <c r="K1693">
        <f t="shared" si="13"/>
        <v>2918.6399999999994</v>
      </c>
      <c r="L1693">
        <f t="shared" si="14"/>
        <v>96.74585795517895</v>
      </c>
    </row>
    <row r="1694" spans="1:12" ht="12.75">
      <c r="A1694" s="109" t="s">
        <v>160</v>
      </c>
      <c r="B1694" t="s">
        <v>161</v>
      </c>
      <c r="C1694">
        <v>2485</v>
      </c>
      <c r="D1694">
        <v>2485</v>
      </c>
      <c r="E1694">
        <v>2485</v>
      </c>
      <c r="F1694">
        <v>2295.46</v>
      </c>
      <c r="G1694">
        <v>0</v>
      </c>
      <c r="H1694">
        <v>2157</v>
      </c>
      <c r="I1694">
        <v>138.46</v>
      </c>
      <c r="J1694">
        <v>0</v>
      </c>
      <c r="K1694">
        <f t="shared" si="13"/>
        <v>189.53999999999996</v>
      </c>
      <c r="L1694">
        <f t="shared" si="14"/>
        <v>92.37263581488934</v>
      </c>
    </row>
    <row r="1695" spans="1:12" ht="12.75">
      <c r="A1695" s="109" t="s">
        <v>162</v>
      </c>
      <c r="B1695" t="s">
        <v>163</v>
      </c>
      <c r="C1695">
        <v>500</v>
      </c>
      <c r="D1695">
        <v>500</v>
      </c>
      <c r="E1695">
        <v>500</v>
      </c>
      <c r="F1695">
        <v>500</v>
      </c>
      <c r="G1695">
        <v>0</v>
      </c>
      <c r="H1695">
        <v>500</v>
      </c>
      <c r="I1695">
        <v>0</v>
      </c>
      <c r="J1695">
        <v>0</v>
      </c>
      <c r="K1695">
        <f t="shared" si="13"/>
        <v>0</v>
      </c>
      <c r="L1695">
        <f t="shared" si="14"/>
        <v>100</v>
      </c>
    </row>
    <row r="1696" spans="1:12" ht="12.75">
      <c r="A1696" s="109" t="s">
        <v>198</v>
      </c>
      <c r="B1696" t="s">
        <v>199</v>
      </c>
      <c r="C1696">
        <v>1065</v>
      </c>
      <c r="D1696">
        <v>1065</v>
      </c>
      <c r="E1696">
        <v>1065</v>
      </c>
      <c r="F1696">
        <v>1065</v>
      </c>
      <c r="G1696">
        <v>0</v>
      </c>
      <c r="H1696">
        <v>926.54</v>
      </c>
      <c r="I1696">
        <v>138.46</v>
      </c>
      <c r="J1696">
        <v>0</v>
      </c>
      <c r="K1696">
        <f t="shared" si="13"/>
        <v>0</v>
      </c>
      <c r="L1696">
        <f t="shared" si="14"/>
        <v>100</v>
      </c>
    </row>
    <row r="1697" spans="1:12" ht="12.75">
      <c r="A1697" s="109" t="s">
        <v>166</v>
      </c>
      <c r="B1697" t="s">
        <v>167</v>
      </c>
      <c r="C1697">
        <v>500</v>
      </c>
      <c r="D1697">
        <v>500</v>
      </c>
      <c r="E1697">
        <v>500</v>
      </c>
      <c r="F1697">
        <v>500</v>
      </c>
      <c r="G1697">
        <v>0</v>
      </c>
      <c r="H1697">
        <v>500</v>
      </c>
      <c r="I1697">
        <v>0</v>
      </c>
      <c r="J1697">
        <v>0</v>
      </c>
      <c r="K1697">
        <f t="shared" si="13"/>
        <v>0</v>
      </c>
      <c r="L1697">
        <f t="shared" si="14"/>
        <v>100</v>
      </c>
    </row>
    <row r="1698" spans="1:12" ht="12.75">
      <c r="A1698" s="109" t="s">
        <v>168</v>
      </c>
      <c r="B1698" t="s">
        <v>169</v>
      </c>
      <c r="C1698">
        <v>420</v>
      </c>
      <c r="D1698">
        <v>420</v>
      </c>
      <c r="E1698">
        <v>420</v>
      </c>
      <c r="F1698">
        <v>230.46</v>
      </c>
      <c r="G1698">
        <v>0</v>
      </c>
      <c r="H1698">
        <v>230.46</v>
      </c>
      <c r="I1698">
        <v>0</v>
      </c>
      <c r="J1698">
        <v>0</v>
      </c>
      <c r="K1698">
        <f t="shared" si="13"/>
        <v>189.54</v>
      </c>
      <c r="L1698">
        <f t="shared" si="14"/>
        <v>54.871428571428574</v>
      </c>
    </row>
    <row r="1699" spans="1:12" ht="12.75">
      <c r="A1699" s="110" t="s">
        <v>178</v>
      </c>
      <c r="B1699" s="108" t="s">
        <v>179</v>
      </c>
      <c r="C1699" s="108">
        <v>329300</v>
      </c>
      <c r="D1699" s="108">
        <v>362721</v>
      </c>
      <c r="E1699" s="108">
        <v>329933</v>
      </c>
      <c r="F1699" s="108">
        <v>321482.03</v>
      </c>
      <c r="G1699" s="108">
        <v>0</v>
      </c>
      <c r="H1699" s="108">
        <v>321343.57</v>
      </c>
      <c r="I1699" s="108">
        <v>138.46</v>
      </c>
      <c r="J1699" s="108">
        <v>1746.14</v>
      </c>
      <c r="K1699" s="108">
        <f t="shared" si="13"/>
        <v>8450.969999999972</v>
      </c>
      <c r="L1699" s="108">
        <f t="shared" si="14"/>
        <v>97.4385799541119</v>
      </c>
    </row>
    <row r="1700" spans="1:12" ht="12.75">
      <c r="A1700" s="109" t="s">
        <v>132</v>
      </c>
      <c r="B1700" t="s">
        <v>133</v>
      </c>
      <c r="C1700">
        <v>329300</v>
      </c>
      <c r="D1700">
        <v>362721</v>
      </c>
      <c r="E1700">
        <v>329933</v>
      </c>
      <c r="F1700">
        <v>321482.03</v>
      </c>
      <c r="G1700">
        <v>0</v>
      </c>
      <c r="H1700">
        <v>321343.57</v>
      </c>
      <c r="I1700">
        <v>138.46</v>
      </c>
      <c r="J1700">
        <v>1746.14</v>
      </c>
      <c r="K1700">
        <f t="shared" si="13"/>
        <v>8450.969999999972</v>
      </c>
      <c r="L1700">
        <f t="shared" si="14"/>
        <v>97.4385799541119</v>
      </c>
    </row>
    <row r="1701" spans="1:12" ht="12.75">
      <c r="A1701" s="109" t="s">
        <v>152</v>
      </c>
      <c r="B1701" t="s">
        <v>153</v>
      </c>
      <c r="C1701">
        <v>329300</v>
      </c>
      <c r="D1701">
        <v>362721</v>
      </c>
      <c r="E1701">
        <v>329933</v>
      </c>
      <c r="F1701">
        <v>321482.03</v>
      </c>
      <c r="G1701">
        <v>0</v>
      </c>
      <c r="H1701">
        <v>321343.57</v>
      </c>
      <c r="I1701">
        <v>138.46</v>
      </c>
      <c r="J1701">
        <v>1746.14</v>
      </c>
      <c r="K1701">
        <f t="shared" si="13"/>
        <v>8450.969999999972</v>
      </c>
      <c r="L1701">
        <f t="shared" si="14"/>
        <v>97.4385799541119</v>
      </c>
    </row>
    <row r="1702" spans="1:12" ht="12.75">
      <c r="A1702" s="109" t="s">
        <v>154</v>
      </c>
      <c r="B1702" t="s">
        <v>155</v>
      </c>
      <c r="C1702">
        <v>239600</v>
      </c>
      <c r="D1702">
        <v>261309</v>
      </c>
      <c r="E1702">
        <v>237758</v>
      </c>
      <c r="F1702">
        <v>232415.21</v>
      </c>
      <c r="G1702">
        <v>0</v>
      </c>
      <c r="H1702">
        <v>232415.21</v>
      </c>
      <c r="I1702">
        <v>0</v>
      </c>
      <c r="J1702">
        <v>0</v>
      </c>
      <c r="K1702">
        <f t="shared" si="13"/>
        <v>5342.790000000008</v>
      </c>
      <c r="L1702">
        <f t="shared" si="14"/>
        <v>97.75284533012558</v>
      </c>
    </row>
    <row r="1703" spans="1:12" ht="12.75">
      <c r="A1703" s="109" t="s">
        <v>156</v>
      </c>
      <c r="B1703" t="s">
        <v>157</v>
      </c>
      <c r="C1703">
        <v>239600</v>
      </c>
      <c r="D1703">
        <v>261309</v>
      </c>
      <c r="E1703">
        <v>237758</v>
      </c>
      <c r="F1703">
        <v>232415.21</v>
      </c>
      <c r="G1703">
        <v>0</v>
      </c>
      <c r="H1703">
        <v>232415.21</v>
      </c>
      <c r="I1703">
        <v>0</v>
      </c>
      <c r="J1703">
        <v>0</v>
      </c>
      <c r="K1703">
        <f t="shared" si="13"/>
        <v>5342.790000000008</v>
      </c>
      <c r="L1703">
        <f t="shared" si="14"/>
        <v>97.75284533012558</v>
      </c>
    </row>
    <row r="1704" spans="1:12" ht="12.75">
      <c r="A1704" s="109" t="s">
        <v>158</v>
      </c>
      <c r="B1704" t="s">
        <v>159</v>
      </c>
      <c r="C1704">
        <v>87215</v>
      </c>
      <c r="D1704">
        <v>98927</v>
      </c>
      <c r="E1704">
        <v>89690</v>
      </c>
      <c r="F1704">
        <v>86771.36</v>
      </c>
      <c r="G1704">
        <v>0</v>
      </c>
      <c r="H1704">
        <v>86771.36</v>
      </c>
      <c r="I1704">
        <v>0</v>
      </c>
      <c r="J1704">
        <v>1746.14</v>
      </c>
      <c r="K1704">
        <f aca="true" t="shared" si="15" ref="K1704:K1735">E1704-F1704</f>
        <v>2918.6399999999994</v>
      </c>
      <c r="L1704">
        <f aca="true" t="shared" si="16" ref="L1704:L1735">IF(E1704=0,0,(F1704/E1704)*100)</f>
        <v>96.74585795517895</v>
      </c>
    </row>
    <row r="1705" spans="1:12" ht="12.75">
      <c r="A1705" s="109" t="s">
        <v>160</v>
      </c>
      <c r="B1705" t="s">
        <v>161</v>
      </c>
      <c r="C1705">
        <v>2485</v>
      </c>
      <c r="D1705">
        <v>2485</v>
      </c>
      <c r="E1705">
        <v>2485</v>
      </c>
      <c r="F1705">
        <v>2295.46</v>
      </c>
      <c r="G1705">
        <v>0</v>
      </c>
      <c r="H1705">
        <v>2157</v>
      </c>
      <c r="I1705">
        <v>138.46</v>
      </c>
      <c r="J1705">
        <v>0</v>
      </c>
      <c r="K1705">
        <f t="shared" si="15"/>
        <v>189.53999999999996</v>
      </c>
      <c r="L1705">
        <f t="shared" si="16"/>
        <v>92.37263581488934</v>
      </c>
    </row>
    <row r="1706" spans="1:12" ht="12.75">
      <c r="A1706" s="109" t="s">
        <v>162</v>
      </c>
      <c r="B1706" t="s">
        <v>163</v>
      </c>
      <c r="C1706">
        <v>500</v>
      </c>
      <c r="D1706">
        <v>500</v>
      </c>
      <c r="E1706">
        <v>500</v>
      </c>
      <c r="F1706">
        <v>500</v>
      </c>
      <c r="G1706">
        <v>0</v>
      </c>
      <c r="H1706">
        <v>500</v>
      </c>
      <c r="I1706">
        <v>0</v>
      </c>
      <c r="J1706">
        <v>0</v>
      </c>
      <c r="K1706">
        <f t="shared" si="15"/>
        <v>0</v>
      </c>
      <c r="L1706">
        <f t="shared" si="16"/>
        <v>100</v>
      </c>
    </row>
    <row r="1707" spans="1:12" ht="12.75">
      <c r="A1707" s="109" t="s">
        <v>198</v>
      </c>
      <c r="B1707" t="s">
        <v>199</v>
      </c>
      <c r="C1707">
        <v>1065</v>
      </c>
      <c r="D1707">
        <v>1065</v>
      </c>
      <c r="E1707">
        <v>1065</v>
      </c>
      <c r="F1707">
        <v>1065</v>
      </c>
      <c r="G1707">
        <v>0</v>
      </c>
      <c r="H1707">
        <v>926.54</v>
      </c>
      <c r="I1707">
        <v>138.46</v>
      </c>
      <c r="J1707">
        <v>0</v>
      </c>
      <c r="K1707">
        <f t="shared" si="15"/>
        <v>0</v>
      </c>
      <c r="L1707">
        <f t="shared" si="16"/>
        <v>100</v>
      </c>
    </row>
    <row r="1708" spans="1:12" ht="12.75">
      <c r="A1708" s="109" t="s">
        <v>166</v>
      </c>
      <c r="B1708" t="s">
        <v>167</v>
      </c>
      <c r="C1708">
        <v>500</v>
      </c>
      <c r="D1708">
        <v>500</v>
      </c>
      <c r="E1708">
        <v>500</v>
      </c>
      <c r="F1708">
        <v>500</v>
      </c>
      <c r="G1708">
        <v>0</v>
      </c>
      <c r="H1708">
        <v>500</v>
      </c>
      <c r="I1708">
        <v>0</v>
      </c>
      <c r="J1708">
        <v>0</v>
      </c>
      <c r="K1708">
        <f t="shared" si="15"/>
        <v>0</v>
      </c>
      <c r="L1708">
        <f t="shared" si="16"/>
        <v>100</v>
      </c>
    </row>
    <row r="1709" spans="1:12" ht="12.75">
      <c r="A1709" s="109" t="s">
        <v>168</v>
      </c>
      <c r="B1709" t="s">
        <v>169</v>
      </c>
      <c r="C1709">
        <v>420</v>
      </c>
      <c r="D1709">
        <v>420</v>
      </c>
      <c r="E1709">
        <v>420</v>
      </c>
      <c r="F1709">
        <v>230.46</v>
      </c>
      <c r="G1709">
        <v>0</v>
      </c>
      <c r="H1709">
        <v>230.46</v>
      </c>
      <c r="I1709">
        <v>0</v>
      </c>
      <c r="J1709">
        <v>0</v>
      </c>
      <c r="K1709">
        <f t="shared" si="15"/>
        <v>189.54</v>
      </c>
      <c r="L1709">
        <f t="shared" si="16"/>
        <v>54.871428571428574</v>
      </c>
    </row>
    <row r="1710" spans="1:12" ht="12.75">
      <c r="A1710" s="110" t="s">
        <v>192</v>
      </c>
      <c r="B1710" s="108" t="s">
        <v>193</v>
      </c>
      <c r="C1710" s="108">
        <v>0</v>
      </c>
      <c r="D1710" s="108">
        <v>202000</v>
      </c>
      <c r="E1710" s="108">
        <v>202000</v>
      </c>
      <c r="F1710" s="108">
        <v>193164</v>
      </c>
      <c r="G1710" s="108">
        <v>0</v>
      </c>
      <c r="H1710" s="108">
        <v>193164</v>
      </c>
      <c r="I1710" s="108">
        <v>0</v>
      </c>
      <c r="J1710" s="108">
        <v>0</v>
      </c>
      <c r="K1710" s="108">
        <f t="shared" si="15"/>
        <v>8836</v>
      </c>
      <c r="L1710" s="108">
        <f t="shared" si="16"/>
        <v>95.62574257425742</v>
      </c>
    </row>
    <row r="1711" spans="1:12" ht="12.75">
      <c r="A1711" s="109" t="s">
        <v>132</v>
      </c>
      <c r="B1711" t="s">
        <v>133</v>
      </c>
      <c r="C1711">
        <v>0</v>
      </c>
      <c r="D1711">
        <v>202000</v>
      </c>
      <c r="E1711">
        <v>202000</v>
      </c>
      <c r="F1711">
        <v>193164</v>
      </c>
      <c r="G1711">
        <v>0</v>
      </c>
      <c r="H1711">
        <v>193164</v>
      </c>
      <c r="I1711">
        <v>0</v>
      </c>
      <c r="J1711">
        <v>0</v>
      </c>
      <c r="K1711">
        <f t="shared" si="15"/>
        <v>8836</v>
      </c>
      <c r="L1711">
        <f t="shared" si="16"/>
        <v>95.62574257425742</v>
      </c>
    </row>
    <row r="1712" spans="1:12" ht="12.75">
      <c r="A1712" s="109" t="s">
        <v>152</v>
      </c>
      <c r="B1712" t="s">
        <v>153</v>
      </c>
      <c r="C1712">
        <v>0</v>
      </c>
      <c r="D1712">
        <v>202000</v>
      </c>
      <c r="E1712">
        <v>202000</v>
      </c>
      <c r="F1712">
        <v>193164</v>
      </c>
      <c r="G1712">
        <v>0</v>
      </c>
      <c r="H1712">
        <v>193164</v>
      </c>
      <c r="I1712">
        <v>0</v>
      </c>
      <c r="J1712">
        <v>0</v>
      </c>
      <c r="K1712">
        <f t="shared" si="15"/>
        <v>8836</v>
      </c>
      <c r="L1712">
        <f t="shared" si="16"/>
        <v>95.62574257425742</v>
      </c>
    </row>
    <row r="1713" spans="1:12" ht="12.75">
      <c r="A1713" s="109" t="s">
        <v>160</v>
      </c>
      <c r="B1713" t="s">
        <v>161</v>
      </c>
      <c r="C1713">
        <v>0</v>
      </c>
      <c r="D1713">
        <v>202000</v>
      </c>
      <c r="E1713">
        <v>202000</v>
      </c>
      <c r="F1713">
        <v>193164</v>
      </c>
      <c r="G1713">
        <v>0</v>
      </c>
      <c r="H1713">
        <v>193164</v>
      </c>
      <c r="I1713">
        <v>0</v>
      </c>
      <c r="J1713">
        <v>0</v>
      </c>
      <c r="K1713">
        <f t="shared" si="15"/>
        <v>8836</v>
      </c>
      <c r="L1713">
        <f t="shared" si="16"/>
        <v>95.62574257425742</v>
      </c>
    </row>
    <row r="1714" spans="1:12" ht="12.75">
      <c r="A1714" s="109" t="s">
        <v>168</v>
      </c>
      <c r="B1714" t="s">
        <v>169</v>
      </c>
      <c r="C1714">
        <v>0</v>
      </c>
      <c r="D1714">
        <v>202000</v>
      </c>
      <c r="E1714">
        <v>202000</v>
      </c>
      <c r="F1714">
        <v>193164</v>
      </c>
      <c r="G1714">
        <v>0</v>
      </c>
      <c r="H1714">
        <v>193164</v>
      </c>
      <c r="I1714">
        <v>0</v>
      </c>
      <c r="J1714">
        <v>0</v>
      </c>
      <c r="K1714">
        <f t="shared" si="15"/>
        <v>8836</v>
      </c>
      <c r="L1714">
        <f t="shared" si="16"/>
        <v>95.62574257425742</v>
      </c>
    </row>
    <row r="1715" spans="1:12" ht="12.75">
      <c r="A1715" s="110" t="s">
        <v>194</v>
      </c>
      <c r="B1715" s="108" t="s">
        <v>195</v>
      </c>
      <c r="C1715" s="108">
        <v>0</v>
      </c>
      <c r="D1715" s="108">
        <v>202000</v>
      </c>
      <c r="E1715" s="108">
        <v>202000</v>
      </c>
      <c r="F1715" s="108">
        <v>193164</v>
      </c>
      <c r="G1715" s="108">
        <v>0</v>
      </c>
      <c r="H1715" s="108">
        <v>193164</v>
      </c>
      <c r="I1715" s="108">
        <v>0</v>
      </c>
      <c r="J1715" s="108">
        <v>0</v>
      </c>
      <c r="K1715" s="108">
        <f t="shared" si="15"/>
        <v>8836</v>
      </c>
      <c r="L1715" s="108">
        <f t="shared" si="16"/>
        <v>95.62574257425742</v>
      </c>
    </row>
    <row r="1716" spans="1:12" ht="12.75">
      <c r="A1716" s="109" t="s">
        <v>132</v>
      </c>
      <c r="B1716" t="s">
        <v>133</v>
      </c>
      <c r="C1716">
        <v>0</v>
      </c>
      <c r="D1716">
        <v>202000</v>
      </c>
      <c r="E1716">
        <v>202000</v>
      </c>
      <c r="F1716">
        <v>193164</v>
      </c>
      <c r="G1716">
        <v>0</v>
      </c>
      <c r="H1716">
        <v>193164</v>
      </c>
      <c r="I1716">
        <v>0</v>
      </c>
      <c r="J1716">
        <v>0</v>
      </c>
      <c r="K1716">
        <f t="shared" si="15"/>
        <v>8836</v>
      </c>
      <c r="L1716">
        <f t="shared" si="16"/>
        <v>95.62574257425742</v>
      </c>
    </row>
    <row r="1717" spans="1:12" ht="12.75">
      <c r="A1717" s="109" t="s">
        <v>152</v>
      </c>
      <c r="B1717" t="s">
        <v>153</v>
      </c>
      <c r="C1717">
        <v>0</v>
      </c>
      <c r="D1717">
        <v>202000</v>
      </c>
      <c r="E1717">
        <v>202000</v>
      </c>
      <c r="F1717">
        <v>193164</v>
      </c>
      <c r="G1717">
        <v>0</v>
      </c>
      <c r="H1717">
        <v>193164</v>
      </c>
      <c r="I1717">
        <v>0</v>
      </c>
      <c r="J1717">
        <v>0</v>
      </c>
      <c r="K1717">
        <f t="shared" si="15"/>
        <v>8836</v>
      </c>
      <c r="L1717">
        <f t="shared" si="16"/>
        <v>95.62574257425742</v>
      </c>
    </row>
    <row r="1718" spans="1:12" ht="12.75">
      <c r="A1718" s="109" t="s">
        <v>160</v>
      </c>
      <c r="B1718" t="s">
        <v>161</v>
      </c>
      <c r="C1718">
        <v>0</v>
      </c>
      <c r="D1718">
        <v>202000</v>
      </c>
      <c r="E1718">
        <v>202000</v>
      </c>
      <c r="F1718">
        <v>193164</v>
      </c>
      <c r="G1718">
        <v>0</v>
      </c>
      <c r="H1718">
        <v>193164</v>
      </c>
      <c r="I1718">
        <v>0</v>
      </c>
      <c r="J1718">
        <v>0</v>
      </c>
      <c r="K1718">
        <f t="shared" si="15"/>
        <v>8836</v>
      </c>
      <c r="L1718">
        <f t="shared" si="16"/>
        <v>95.62574257425742</v>
      </c>
    </row>
    <row r="1719" spans="1:12" ht="12.75">
      <c r="A1719" s="109" t="s">
        <v>168</v>
      </c>
      <c r="B1719" t="s">
        <v>169</v>
      </c>
      <c r="C1719">
        <v>0</v>
      </c>
      <c r="D1719">
        <v>202000</v>
      </c>
      <c r="E1719">
        <v>202000</v>
      </c>
      <c r="F1719">
        <v>193164</v>
      </c>
      <c r="G1719">
        <v>0</v>
      </c>
      <c r="H1719">
        <v>193164</v>
      </c>
      <c r="I1719">
        <v>0</v>
      </c>
      <c r="J1719">
        <v>0</v>
      </c>
      <c r="K1719">
        <f t="shared" si="15"/>
        <v>8836</v>
      </c>
      <c r="L1719">
        <f t="shared" si="16"/>
        <v>95.62574257425742</v>
      </c>
    </row>
    <row r="1720" spans="1:12" ht="12.75">
      <c r="A1720" s="110" t="s">
        <v>200</v>
      </c>
      <c r="B1720" s="108" t="s">
        <v>201</v>
      </c>
      <c r="C1720" s="108">
        <v>114147</v>
      </c>
      <c r="D1720" s="108">
        <v>64147</v>
      </c>
      <c r="E1720" s="108">
        <v>53900</v>
      </c>
      <c r="F1720" s="108">
        <v>0</v>
      </c>
      <c r="G1720" s="108">
        <v>0</v>
      </c>
      <c r="H1720" s="108">
        <v>0</v>
      </c>
      <c r="I1720" s="108">
        <v>0</v>
      </c>
      <c r="J1720" s="108">
        <v>0</v>
      </c>
      <c r="K1720" s="108">
        <f t="shared" si="15"/>
        <v>53900</v>
      </c>
      <c r="L1720" s="108">
        <f t="shared" si="16"/>
        <v>0</v>
      </c>
    </row>
    <row r="1721" spans="1:12" ht="12.75">
      <c r="A1721" s="109" t="s">
        <v>202</v>
      </c>
      <c r="B1721" t="s">
        <v>203</v>
      </c>
      <c r="C1721">
        <v>114147</v>
      </c>
      <c r="D1721">
        <v>64147</v>
      </c>
      <c r="E1721">
        <v>53900</v>
      </c>
      <c r="F1721">
        <v>0</v>
      </c>
      <c r="G1721">
        <v>0</v>
      </c>
      <c r="H1721">
        <v>0</v>
      </c>
      <c r="I1721">
        <v>0</v>
      </c>
      <c r="J1721">
        <v>0</v>
      </c>
      <c r="K1721">
        <f t="shared" si="15"/>
        <v>53900</v>
      </c>
      <c r="L1721">
        <f t="shared" si="16"/>
        <v>0</v>
      </c>
    </row>
    <row r="1722" spans="1:12" ht="12.75">
      <c r="A1722" s="110" t="s">
        <v>192</v>
      </c>
      <c r="B1722" s="108" t="s">
        <v>193</v>
      </c>
      <c r="C1722" s="108">
        <v>114147</v>
      </c>
      <c r="D1722" s="108">
        <v>64147</v>
      </c>
      <c r="E1722" s="108">
        <v>53900</v>
      </c>
      <c r="F1722" s="108">
        <v>0</v>
      </c>
      <c r="G1722" s="108">
        <v>0</v>
      </c>
      <c r="H1722" s="108">
        <v>0</v>
      </c>
      <c r="I1722" s="108">
        <v>0</v>
      </c>
      <c r="J1722" s="108">
        <v>0</v>
      </c>
      <c r="K1722" s="108">
        <f t="shared" si="15"/>
        <v>53900</v>
      </c>
      <c r="L1722" s="108">
        <f t="shared" si="16"/>
        <v>0</v>
      </c>
    </row>
    <row r="1723" spans="1:12" ht="12.75">
      <c r="A1723" s="109" t="s">
        <v>202</v>
      </c>
      <c r="B1723" t="s">
        <v>203</v>
      </c>
      <c r="C1723">
        <v>114147</v>
      </c>
      <c r="D1723">
        <v>64147</v>
      </c>
      <c r="E1723">
        <v>53900</v>
      </c>
      <c r="F1723">
        <v>0</v>
      </c>
      <c r="G1723">
        <v>0</v>
      </c>
      <c r="H1723">
        <v>0</v>
      </c>
      <c r="I1723">
        <v>0</v>
      </c>
      <c r="J1723">
        <v>0</v>
      </c>
      <c r="K1723">
        <f t="shared" si="15"/>
        <v>53900</v>
      </c>
      <c r="L1723">
        <f t="shared" si="16"/>
        <v>0</v>
      </c>
    </row>
    <row r="1724" spans="1:12" ht="12.75">
      <c r="A1724" s="110" t="s">
        <v>204</v>
      </c>
      <c r="B1724" s="108" t="s">
        <v>205</v>
      </c>
      <c r="C1724" s="108">
        <v>114147</v>
      </c>
      <c r="D1724" s="108">
        <v>64147</v>
      </c>
      <c r="E1724" s="108">
        <v>53900</v>
      </c>
      <c r="F1724" s="108">
        <v>0</v>
      </c>
      <c r="G1724" s="108">
        <v>0</v>
      </c>
      <c r="H1724" s="108">
        <v>0</v>
      </c>
      <c r="I1724" s="108">
        <v>0</v>
      </c>
      <c r="J1724" s="108">
        <v>0</v>
      </c>
      <c r="K1724" s="108">
        <f t="shared" si="15"/>
        <v>53900</v>
      </c>
      <c r="L1724" s="108">
        <f t="shared" si="16"/>
        <v>0</v>
      </c>
    </row>
    <row r="1725" spans="1:12" ht="12.75">
      <c r="A1725" s="109" t="s">
        <v>202</v>
      </c>
      <c r="B1725" t="s">
        <v>203</v>
      </c>
      <c r="C1725">
        <v>114147</v>
      </c>
      <c r="D1725">
        <v>64147</v>
      </c>
      <c r="E1725">
        <v>53900</v>
      </c>
      <c r="F1725">
        <v>0</v>
      </c>
      <c r="G1725">
        <v>0</v>
      </c>
      <c r="H1725">
        <v>0</v>
      </c>
      <c r="I1725">
        <v>0</v>
      </c>
      <c r="J1725">
        <v>0</v>
      </c>
      <c r="K1725">
        <f t="shared" si="15"/>
        <v>53900</v>
      </c>
      <c r="L1725">
        <f t="shared" si="16"/>
        <v>0</v>
      </c>
    </row>
    <row r="1726" spans="1:12" ht="12.75">
      <c r="A1726" s="108" t="s">
        <v>206</v>
      </c>
      <c r="B1726" s="108"/>
      <c r="C1726" s="108">
        <v>427788539</v>
      </c>
      <c r="D1726" s="108">
        <v>456080925</v>
      </c>
      <c r="E1726" s="108">
        <v>417627341.3899999</v>
      </c>
      <c r="F1726" s="108">
        <v>390791177.53</v>
      </c>
      <c r="G1726" s="108">
        <v>163370.12</v>
      </c>
      <c r="H1726" s="108">
        <v>389165241.85999984</v>
      </c>
      <c r="I1726" s="108">
        <v>1424714.46</v>
      </c>
      <c r="J1726" s="108">
        <v>10352428.190000001</v>
      </c>
      <c r="K1726" s="108">
        <f t="shared" si="15"/>
        <v>26836163.859999955</v>
      </c>
      <c r="L1726" s="108">
        <f t="shared" si="16"/>
        <v>93.57413626926808</v>
      </c>
    </row>
    <row r="1727" spans="1:12" ht="12.75">
      <c r="A1727" s="109" t="s">
        <v>132</v>
      </c>
      <c r="B1727" t="s">
        <v>133</v>
      </c>
      <c r="C1727">
        <v>422778841</v>
      </c>
      <c r="D1727">
        <v>450750055.03999996</v>
      </c>
      <c r="E1727">
        <v>412331718.43</v>
      </c>
      <c r="F1727">
        <v>386923323.6199999</v>
      </c>
      <c r="G1727">
        <v>145726.52</v>
      </c>
      <c r="H1727">
        <v>385297467.48999983</v>
      </c>
      <c r="I1727">
        <v>1424634.92</v>
      </c>
      <c r="J1727">
        <v>9924906.350000001</v>
      </c>
      <c r="K1727">
        <f t="shared" si="15"/>
        <v>25408394.81000012</v>
      </c>
      <c r="L1727">
        <f t="shared" si="16"/>
        <v>93.83787526539422</v>
      </c>
    </row>
    <row r="1728" spans="1:12" ht="12.75">
      <c r="A1728" s="109" t="s">
        <v>152</v>
      </c>
      <c r="B1728" t="s">
        <v>153</v>
      </c>
      <c r="C1728">
        <v>302521582</v>
      </c>
      <c r="D1728">
        <v>319203047.08</v>
      </c>
      <c r="E1728">
        <v>293708218.14</v>
      </c>
      <c r="F1728">
        <v>274730570.41999996</v>
      </c>
      <c r="G1728">
        <v>427.12</v>
      </c>
      <c r="H1728">
        <v>274709415.28</v>
      </c>
      <c r="I1728">
        <v>21155.14</v>
      </c>
      <c r="J1728">
        <v>6661888.520000001</v>
      </c>
      <c r="K1728">
        <f t="shared" si="15"/>
        <v>18977647.72000003</v>
      </c>
      <c r="L1728">
        <f t="shared" si="16"/>
        <v>93.53860513669588</v>
      </c>
    </row>
    <row r="1729" spans="1:12" ht="12.75">
      <c r="A1729" s="109" t="s">
        <v>154</v>
      </c>
      <c r="B1729" t="s">
        <v>155</v>
      </c>
      <c r="C1729">
        <v>172343200</v>
      </c>
      <c r="D1729">
        <v>180694025.55999994</v>
      </c>
      <c r="E1729">
        <v>165821702.83999994</v>
      </c>
      <c r="F1729">
        <v>163634078.33999997</v>
      </c>
      <c r="G1729">
        <v>313.19</v>
      </c>
      <c r="H1729">
        <v>163626002.79999995</v>
      </c>
      <c r="I1729">
        <v>8075.54</v>
      </c>
      <c r="J1729">
        <v>7191.33</v>
      </c>
      <c r="K1729">
        <f t="shared" si="15"/>
        <v>2187624.49999997</v>
      </c>
      <c r="L1729">
        <f t="shared" si="16"/>
        <v>98.6807369225301</v>
      </c>
    </row>
    <row r="1730" spans="1:12" ht="12.75">
      <c r="A1730" s="109" t="s">
        <v>156</v>
      </c>
      <c r="B1730" t="s">
        <v>157</v>
      </c>
      <c r="C1730">
        <v>172343200</v>
      </c>
      <c r="D1730">
        <v>180694025.55999994</v>
      </c>
      <c r="E1730">
        <v>165821702.83999994</v>
      </c>
      <c r="F1730">
        <v>163634078.33999997</v>
      </c>
      <c r="G1730">
        <v>313.19</v>
      </c>
      <c r="H1730">
        <v>163626002.79999995</v>
      </c>
      <c r="I1730">
        <v>8075.54</v>
      </c>
      <c r="J1730">
        <v>7191.33</v>
      </c>
      <c r="K1730">
        <f t="shared" si="15"/>
        <v>2187624.49999997</v>
      </c>
      <c r="L1730">
        <f t="shared" si="16"/>
        <v>98.6807369225301</v>
      </c>
    </row>
    <row r="1731" spans="1:12" ht="12.75">
      <c r="A1731" s="109" t="s">
        <v>158</v>
      </c>
      <c r="B1731" t="s">
        <v>159</v>
      </c>
      <c r="C1731">
        <v>62606099</v>
      </c>
      <c r="D1731">
        <v>65839365.66</v>
      </c>
      <c r="E1731">
        <v>60450203.32</v>
      </c>
      <c r="F1731">
        <v>59607177.75999999</v>
      </c>
      <c r="G1731">
        <v>113.93</v>
      </c>
      <c r="H1731">
        <v>59607161.33999999</v>
      </c>
      <c r="I1731">
        <v>16.42</v>
      </c>
      <c r="J1731">
        <v>321154.6</v>
      </c>
      <c r="K1731">
        <f t="shared" si="15"/>
        <v>843025.5600000098</v>
      </c>
      <c r="L1731">
        <f t="shared" si="16"/>
        <v>98.60542146477596</v>
      </c>
    </row>
    <row r="1732" spans="1:12" ht="12.75">
      <c r="A1732" s="109" t="s">
        <v>160</v>
      </c>
      <c r="B1732" t="s">
        <v>161</v>
      </c>
      <c r="C1732">
        <v>35903112</v>
      </c>
      <c r="D1732">
        <v>35455571.230000004</v>
      </c>
      <c r="E1732">
        <v>33141786.229999997</v>
      </c>
      <c r="F1732">
        <v>25807436.970000006</v>
      </c>
      <c r="G1732">
        <v>0</v>
      </c>
      <c r="H1732">
        <v>25806036.970000006</v>
      </c>
      <c r="I1732">
        <v>1400</v>
      </c>
      <c r="J1732">
        <v>3895149.56</v>
      </c>
      <c r="K1732">
        <f t="shared" si="15"/>
        <v>7334349.25999999</v>
      </c>
      <c r="L1732">
        <f t="shared" si="16"/>
        <v>77.86978285026494</v>
      </c>
    </row>
    <row r="1733" spans="1:12" ht="12.75">
      <c r="A1733" s="109" t="s">
        <v>162</v>
      </c>
      <c r="B1733" t="s">
        <v>163</v>
      </c>
      <c r="C1733">
        <v>813947.95</v>
      </c>
      <c r="D1733">
        <v>724603.78</v>
      </c>
      <c r="E1733">
        <v>677803.78</v>
      </c>
      <c r="F1733">
        <v>506666.55</v>
      </c>
      <c r="G1733">
        <v>0</v>
      </c>
      <c r="H1733">
        <v>506590.01</v>
      </c>
      <c r="I1733">
        <v>76.54</v>
      </c>
      <c r="J1733">
        <v>25927.45</v>
      </c>
      <c r="K1733">
        <f t="shared" si="15"/>
        <v>171137.23000000004</v>
      </c>
      <c r="L1733">
        <f t="shared" si="16"/>
        <v>74.75121339689194</v>
      </c>
    </row>
    <row r="1734" spans="1:12" ht="12.75">
      <c r="A1734" s="109" t="s">
        <v>207</v>
      </c>
      <c r="B1734" t="s">
        <v>208</v>
      </c>
      <c r="C1734">
        <v>2299998</v>
      </c>
      <c r="D1734">
        <v>2359307.19</v>
      </c>
      <c r="E1734">
        <v>2128274.19</v>
      </c>
      <c r="F1734">
        <v>1870707.8</v>
      </c>
      <c r="G1734">
        <v>0</v>
      </c>
      <c r="H1734">
        <v>1870707.2</v>
      </c>
      <c r="I1734">
        <v>0.6</v>
      </c>
      <c r="J1734">
        <v>167646.71</v>
      </c>
      <c r="K1734">
        <f t="shared" si="15"/>
        <v>257566.3899999999</v>
      </c>
      <c r="L1734">
        <f t="shared" si="16"/>
        <v>87.89787560220331</v>
      </c>
    </row>
    <row r="1735" spans="1:12" ht="12.75">
      <c r="A1735" s="109" t="s">
        <v>209</v>
      </c>
      <c r="B1735" t="s">
        <v>210</v>
      </c>
      <c r="C1735">
        <v>12307450</v>
      </c>
      <c r="D1735">
        <v>10715690</v>
      </c>
      <c r="E1735">
        <v>10178885</v>
      </c>
      <c r="F1735">
        <v>8918630.920000002</v>
      </c>
      <c r="G1735">
        <v>0</v>
      </c>
      <c r="H1735">
        <v>8918049.370000001</v>
      </c>
      <c r="I1735">
        <v>581.55</v>
      </c>
      <c r="J1735">
        <v>592469.96</v>
      </c>
      <c r="K1735">
        <f t="shared" si="15"/>
        <v>1260254.0799999982</v>
      </c>
      <c r="L1735">
        <f t="shared" si="16"/>
        <v>87.61893783061703</v>
      </c>
    </row>
    <row r="1736" spans="1:12" ht="12.75">
      <c r="A1736" s="109" t="s">
        <v>211</v>
      </c>
      <c r="B1736" t="s">
        <v>212</v>
      </c>
      <c r="C1736">
        <v>128123</v>
      </c>
      <c r="D1736">
        <v>110376.09</v>
      </c>
      <c r="E1736">
        <v>107756.09</v>
      </c>
      <c r="F1736">
        <v>62818</v>
      </c>
      <c r="G1736">
        <v>0</v>
      </c>
      <c r="H1736">
        <v>62768</v>
      </c>
      <c r="I1736">
        <v>50</v>
      </c>
      <c r="J1736">
        <v>14950</v>
      </c>
      <c r="K1736">
        <f aca="true" t="shared" si="17" ref="K1736:K1767">E1736-F1736</f>
        <v>44938.09</v>
      </c>
      <c r="L1736">
        <f aca="true" t="shared" si="18" ref="L1736:L1767">IF(E1736=0,0,(F1736/E1736)*100)</f>
        <v>58.296473081011015</v>
      </c>
    </row>
    <row r="1737" spans="1:12" ht="12.75">
      <c r="A1737" s="109" t="s">
        <v>198</v>
      </c>
      <c r="B1737" t="s">
        <v>199</v>
      </c>
      <c r="C1737">
        <v>1811825</v>
      </c>
      <c r="D1737">
        <v>1861914.81</v>
      </c>
      <c r="E1737">
        <v>1733546.81</v>
      </c>
      <c r="F1737">
        <v>1324147.51</v>
      </c>
      <c r="G1737">
        <v>0</v>
      </c>
      <c r="H1737">
        <v>1323999.31</v>
      </c>
      <c r="I1737">
        <v>148.2</v>
      </c>
      <c r="J1737">
        <v>190001.15</v>
      </c>
      <c r="K1737">
        <f t="shared" si="17"/>
        <v>409399.30000000005</v>
      </c>
      <c r="L1737">
        <f t="shared" si="18"/>
        <v>76.38371818756944</v>
      </c>
    </row>
    <row r="1738" spans="1:12" ht="12.75">
      <c r="A1738" s="109" t="s">
        <v>213</v>
      </c>
      <c r="B1738" t="s">
        <v>214</v>
      </c>
      <c r="C1738">
        <v>13037</v>
      </c>
      <c r="D1738">
        <v>14677.66</v>
      </c>
      <c r="E1738">
        <v>13193.66</v>
      </c>
      <c r="F1738">
        <v>8581.96</v>
      </c>
      <c r="G1738">
        <v>0</v>
      </c>
      <c r="H1738">
        <v>8581.96</v>
      </c>
      <c r="I1738">
        <v>0</v>
      </c>
      <c r="J1738">
        <v>1724.7</v>
      </c>
      <c r="K1738">
        <f t="shared" si="17"/>
        <v>4611.700000000001</v>
      </c>
      <c r="L1738">
        <f t="shared" si="18"/>
        <v>65.04609031913813</v>
      </c>
    </row>
    <row r="1739" spans="1:12" ht="12.75">
      <c r="A1739" s="109" t="s">
        <v>164</v>
      </c>
      <c r="B1739" t="s">
        <v>165</v>
      </c>
      <c r="C1739">
        <v>4805046</v>
      </c>
      <c r="D1739">
        <v>3124148.28</v>
      </c>
      <c r="E1739">
        <v>3088316.28</v>
      </c>
      <c r="F1739">
        <v>2491529.48</v>
      </c>
      <c r="G1739">
        <v>0</v>
      </c>
      <c r="H1739">
        <v>2491474.51</v>
      </c>
      <c r="I1739">
        <v>54.97</v>
      </c>
      <c r="J1739">
        <v>174898.28</v>
      </c>
      <c r="K1739">
        <f t="shared" si="17"/>
        <v>596786.7999999998</v>
      </c>
      <c r="L1739">
        <f t="shared" si="18"/>
        <v>80.67598180067232</v>
      </c>
    </row>
    <row r="1740" spans="1:12" ht="12.75">
      <c r="A1740" s="109" t="s">
        <v>166</v>
      </c>
      <c r="B1740" t="s">
        <v>167</v>
      </c>
      <c r="C1740">
        <v>453449</v>
      </c>
      <c r="D1740">
        <v>435856.68</v>
      </c>
      <c r="E1740">
        <v>396035.68</v>
      </c>
      <c r="F1740">
        <v>291278.46</v>
      </c>
      <c r="G1740">
        <v>0</v>
      </c>
      <c r="H1740">
        <v>291036.84</v>
      </c>
      <c r="I1740">
        <v>241.62</v>
      </c>
      <c r="J1740">
        <v>45201.85</v>
      </c>
      <c r="K1740">
        <f t="shared" si="17"/>
        <v>104757.21999999997</v>
      </c>
      <c r="L1740">
        <f t="shared" si="18"/>
        <v>73.54853986893303</v>
      </c>
    </row>
    <row r="1741" spans="1:12" ht="12.75">
      <c r="A1741" s="109" t="s">
        <v>168</v>
      </c>
      <c r="B1741" t="s">
        <v>169</v>
      </c>
      <c r="C1741">
        <v>13270236.05</v>
      </c>
      <c r="D1741">
        <v>16108996.74</v>
      </c>
      <c r="E1741">
        <v>14817974.74</v>
      </c>
      <c r="F1741">
        <v>10333076.290000003</v>
      </c>
      <c r="G1741">
        <v>0</v>
      </c>
      <c r="H1741">
        <v>10332829.770000003</v>
      </c>
      <c r="I1741">
        <v>246.52</v>
      </c>
      <c r="J1741">
        <v>2682329.46</v>
      </c>
      <c r="K1741">
        <f t="shared" si="17"/>
        <v>4484898.449999997</v>
      </c>
      <c r="L1741">
        <f t="shared" si="18"/>
        <v>69.73339117731553</v>
      </c>
    </row>
    <row r="1742" spans="1:12" ht="12.75">
      <c r="A1742" s="109" t="s">
        <v>215</v>
      </c>
      <c r="B1742" t="s">
        <v>216</v>
      </c>
      <c r="C1742">
        <v>358473</v>
      </c>
      <c r="D1742">
        <v>341825.94</v>
      </c>
      <c r="E1742">
        <v>339242.94</v>
      </c>
      <c r="F1742">
        <v>284367.6</v>
      </c>
      <c r="G1742">
        <v>0</v>
      </c>
      <c r="H1742">
        <v>284366.09</v>
      </c>
      <c r="I1742">
        <v>1.51</v>
      </c>
      <c r="J1742">
        <v>17555.23</v>
      </c>
      <c r="K1742">
        <f t="shared" si="17"/>
        <v>54875.340000000026</v>
      </c>
      <c r="L1742">
        <f t="shared" si="18"/>
        <v>83.8241762673086</v>
      </c>
    </row>
    <row r="1743" spans="1:12" ht="12.75">
      <c r="A1743" s="109" t="s">
        <v>217</v>
      </c>
      <c r="B1743" t="s">
        <v>218</v>
      </c>
      <c r="C1743">
        <v>31173066</v>
      </c>
      <c r="D1743">
        <v>36367053.690000005</v>
      </c>
      <c r="E1743">
        <v>33450077.809999995</v>
      </c>
      <c r="F1743">
        <v>24918712.609999996</v>
      </c>
      <c r="G1743">
        <v>0</v>
      </c>
      <c r="H1743">
        <v>24907050.94</v>
      </c>
      <c r="I1743">
        <v>11661.67</v>
      </c>
      <c r="J1743">
        <v>2397100.73</v>
      </c>
      <c r="K1743">
        <f t="shared" si="17"/>
        <v>8531365.2</v>
      </c>
      <c r="L1743">
        <f t="shared" si="18"/>
        <v>74.4952306285831</v>
      </c>
    </row>
    <row r="1744" spans="1:12" ht="12.75">
      <c r="A1744" s="109" t="s">
        <v>219</v>
      </c>
      <c r="B1744" t="s">
        <v>220</v>
      </c>
      <c r="C1744">
        <v>15463789</v>
      </c>
      <c r="D1744">
        <v>21825222.02</v>
      </c>
      <c r="E1744">
        <v>20123339.4</v>
      </c>
      <c r="F1744">
        <v>13529711.460000003</v>
      </c>
      <c r="G1744">
        <v>0</v>
      </c>
      <c r="H1744">
        <v>13528327.240000002</v>
      </c>
      <c r="I1744">
        <v>1384.22</v>
      </c>
      <c r="J1744">
        <v>2190841.65</v>
      </c>
      <c r="K1744">
        <f t="shared" si="17"/>
        <v>6593627.939999996</v>
      </c>
      <c r="L1744">
        <f t="shared" si="18"/>
        <v>67.23392768498455</v>
      </c>
    </row>
    <row r="1745" spans="1:12" ht="12.75">
      <c r="A1745" s="109" t="s">
        <v>221</v>
      </c>
      <c r="B1745" t="s">
        <v>222</v>
      </c>
      <c r="C1745">
        <v>1718025</v>
      </c>
      <c r="D1745">
        <v>2105750</v>
      </c>
      <c r="E1745">
        <v>1904137.35</v>
      </c>
      <c r="F1745">
        <v>1832242</v>
      </c>
      <c r="G1745">
        <v>0</v>
      </c>
      <c r="H1745">
        <v>1831232.15</v>
      </c>
      <c r="I1745">
        <v>1009.85</v>
      </c>
      <c r="J1745">
        <v>3122.31</v>
      </c>
      <c r="K1745">
        <f t="shared" si="17"/>
        <v>71895.3500000001</v>
      </c>
      <c r="L1745">
        <f t="shared" si="18"/>
        <v>96.2242560916102</v>
      </c>
    </row>
    <row r="1746" spans="1:12" ht="12.75">
      <c r="A1746" s="109" t="s">
        <v>223</v>
      </c>
      <c r="B1746" t="s">
        <v>224</v>
      </c>
      <c r="C1746">
        <v>8152312</v>
      </c>
      <c r="D1746">
        <v>6351371.19</v>
      </c>
      <c r="E1746">
        <v>5891943.19</v>
      </c>
      <c r="F1746">
        <v>5213990.22</v>
      </c>
      <c r="G1746">
        <v>0</v>
      </c>
      <c r="H1746">
        <v>5206451.63</v>
      </c>
      <c r="I1746">
        <v>7538.59</v>
      </c>
      <c r="J1746">
        <v>38332.13</v>
      </c>
      <c r="K1746">
        <f t="shared" si="17"/>
        <v>677952.9700000007</v>
      </c>
      <c r="L1746">
        <f t="shared" si="18"/>
        <v>88.49355894757022</v>
      </c>
    </row>
    <row r="1747" spans="1:12" ht="12.75">
      <c r="A1747" s="109" t="s">
        <v>225</v>
      </c>
      <c r="B1747" t="s">
        <v>226</v>
      </c>
      <c r="C1747">
        <v>4334758</v>
      </c>
      <c r="D1747">
        <v>4547531</v>
      </c>
      <c r="E1747">
        <v>4112986</v>
      </c>
      <c r="F1747">
        <v>3052301.76</v>
      </c>
      <c r="G1747">
        <v>0</v>
      </c>
      <c r="H1747">
        <v>3050624.16</v>
      </c>
      <c r="I1747">
        <v>1677.6</v>
      </c>
      <c r="J1747">
        <v>138439.32</v>
      </c>
      <c r="K1747">
        <f t="shared" si="17"/>
        <v>1060684.2400000002</v>
      </c>
      <c r="L1747">
        <f t="shared" si="18"/>
        <v>74.21133356641622</v>
      </c>
    </row>
    <row r="1748" spans="1:12" ht="12.75">
      <c r="A1748" s="109" t="s">
        <v>227</v>
      </c>
      <c r="B1748" t="s">
        <v>228</v>
      </c>
      <c r="C1748">
        <v>1385792</v>
      </c>
      <c r="D1748">
        <v>1443789.48</v>
      </c>
      <c r="E1748">
        <v>1325241.87</v>
      </c>
      <c r="F1748">
        <v>1274104.17</v>
      </c>
      <c r="G1748">
        <v>0</v>
      </c>
      <c r="H1748">
        <v>1274053.26</v>
      </c>
      <c r="I1748">
        <v>50.91</v>
      </c>
      <c r="J1748">
        <v>25406.27</v>
      </c>
      <c r="K1748">
        <f t="shared" si="17"/>
        <v>51137.700000000186</v>
      </c>
      <c r="L1748">
        <f t="shared" si="18"/>
        <v>96.14125533175313</v>
      </c>
    </row>
    <row r="1749" spans="1:12" ht="12.75">
      <c r="A1749" s="109" t="s">
        <v>229</v>
      </c>
      <c r="B1749" t="s">
        <v>230</v>
      </c>
      <c r="C1749">
        <v>118390</v>
      </c>
      <c r="D1749">
        <v>93390</v>
      </c>
      <c r="E1749">
        <v>92430</v>
      </c>
      <c r="F1749">
        <v>16363</v>
      </c>
      <c r="G1749">
        <v>0</v>
      </c>
      <c r="H1749">
        <v>16362.5</v>
      </c>
      <c r="I1749">
        <v>0.5</v>
      </c>
      <c r="J1749">
        <v>959.05</v>
      </c>
      <c r="K1749">
        <f t="shared" si="17"/>
        <v>76067</v>
      </c>
      <c r="L1749">
        <f t="shared" si="18"/>
        <v>17.703126690468462</v>
      </c>
    </row>
    <row r="1750" spans="1:12" ht="12.75">
      <c r="A1750" s="109" t="s">
        <v>231</v>
      </c>
      <c r="B1750" t="s">
        <v>232</v>
      </c>
      <c r="C1750">
        <v>137632</v>
      </c>
      <c r="D1750">
        <v>505205</v>
      </c>
      <c r="E1750">
        <v>505205</v>
      </c>
      <c r="F1750">
        <v>478797.14</v>
      </c>
      <c r="G1750">
        <v>0</v>
      </c>
      <c r="H1750">
        <v>478797.14</v>
      </c>
      <c r="I1750">
        <v>0</v>
      </c>
      <c r="J1750">
        <v>23737.07</v>
      </c>
      <c r="K1750">
        <f t="shared" si="17"/>
        <v>26407.859999999986</v>
      </c>
      <c r="L1750">
        <f t="shared" si="18"/>
        <v>94.7728427074158</v>
      </c>
    </row>
    <row r="1751" spans="1:12" ht="12.75">
      <c r="A1751" s="109" t="s">
        <v>233</v>
      </c>
      <c r="B1751" t="s">
        <v>234</v>
      </c>
      <c r="C1751">
        <v>137632</v>
      </c>
      <c r="D1751">
        <v>505205</v>
      </c>
      <c r="E1751">
        <v>505205</v>
      </c>
      <c r="F1751">
        <v>478797.14</v>
      </c>
      <c r="G1751">
        <v>0</v>
      </c>
      <c r="H1751">
        <v>478797.14</v>
      </c>
      <c r="I1751">
        <v>0</v>
      </c>
      <c r="J1751">
        <v>23737.07</v>
      </c>
      <c r="K1751">
        <f t="shared" si="17"/>
        <v>26407.859999999986</v>
      </c>
      <c r="L1751">
        <f t="shared" si="18"/>
        <v>94.7728427074158</v>
      </c>
    </row>
    <row r="1752" spans="1:12" ht="12.75">
      <c r="A1752" s="109" t="s">
        <v>134</v>
      </c>
      <c r="B1752" t="s">
        <v>135</v>
      </c>
      <c r="C1752">
        <v>120257259</v>
      </c>
      <c r="D1752">
        <v>131547007.96000001</v>
      </c>
      <c r="E1752">
        <v>118623500.29</v>
      </c>
      <c r="F1752">
        <v>112192753.19999999</v>
      </c>
      <c r="G1752">
        <v>145299.4</v>
      </c>
      <c r="H1752">
        <v>110588052.21000001</v>
      </c>
      <c r="I1752">
        <v>1403479.78</v>
      </c>
      <c r="J1752">
        <v>3263017.83</v>
      </c>
      <c r="K1752">
        <f t="shared" si="17"/>
        <v>6430747.0900000185</v>
      </c>
      <c r="L1752">
        <f t="shared" si="18"/>
        <v>94.57885910103924</v>
      </c>
    </row>
    <row r="1753" spans="1:12" ht="12.75">
      <c r="A1753" s="109" t="s">
        <v>170</v>
      </c>
      <c r="B1753" t="s">
        <v>171</v>
      </c>
      <c r="C1753">
        <v>20142800</v>
      </c>
      <c r="D1753">
        <v>20281000</v>
      </c>
      <c r="E1753">
        <v>18312006.12</v>
      </c>
      <c r="F1753">
        <v>16273249.61</v>
      </c>
      <c r="G1753">
        <v>0</v>
      </c>
      <c r="H1753">
        <v>14869770.329999998</v>
      </c>
      <c r="I1753">
        <v>1403479.28</v>
      </c>
      <c r="J1753">
        <v>3181470.64</v>
      </c>
      <c r="K1753">
        <f t="shared" si="17"/>
        <v>2038756.5100000016</v>
      </c>
      <c r="L1753">
        <f t="shared" si="18"/>
        <v>88.86655838448354</v>
      </c>
    </row>
    <row r="1754" spans="1:12" ht="12.75">
      <c r="A1754" s="109" t="s">
        <v>136</v>
      </c>
      <c r="B1754" t="s">
        <v>137</v>
      </c>
      <c r="C1754">
        <v>97074800</v>
      </c>
      <c r="D1754">
        <v>108366044</v>
      </c>
      <c r="E1754">
        <v>97467382.67</v>
      </c>
      <c r="F1754">
        <v>93453852.66999999</v>
      </c>
      <c r="G1754">
        <v>0</v>
      </c>
      <c r="H1754">
        <v>93252631.46</v>
      </c>
      <c r="I1754">
        <v>0</v>
      </c>
      <c r="J1754">
        <v>0</v>
      </c>
      <c r="K1754">
        <f t="shared" si="17"/>
        <v>4013530.000000015</v>
      </c>
      <c r="L1754">
        <f t="shared" si="18"/>
        <v>95.8821814128437</v>
      </c>
    </row>
    <row r="1755" spans="1:12" ht="12.75">
      <c r="A1755" s="109" t="s">
        <v>172</v>
      </c>
      <c r="B1755" t="s">
        <v>173</v>
      </c>
      <c r="C1755">
        <v>3039659</v>
      </c>
      <c r="D1755">
        <v>2899963.96</v>
      </c>
      <c r="E1755">
        <v>2844111.5</v>
      </c>
      <c r="F1755">
        <v>2465650.92</v>
      </c>
      <c r="G1755">
        <v>145299.4</v>
      </c>
      <c r="H1755">
        <v>2465650.42</v>
      </c>
      <c r="I1755">
        <v>0.5</v>
      </c>
      <c r="J1755">
        <v>81547.19</v>
      </c>
      <c r="K1755">
        <f t="shared" si="17"/>
        <v>378460.5800000001</v>
      </c>
      <c r="L1755">
        <f t="shared" si="18"/>
        <v>86.69318766159483</v>
      </c>
    </row>
    <row r="1756" spans="1:12" ht="12.75">
      <c r="A1756" s="109" t="s">
        <v>235</v>
      </c>
      <c r="B1756" t="s">
        <v>236</v>
      </c>
      <c r="C1756">
        <v>106474</v>
      </c>
      <c r="D1756">
        <v>106474</v>
      </c>
      <c r="E1756">
        <v>97601</v>
      </c>
      <c r="F1756">
        <v>88744</v>
      </c>
      <c r="G1756">
        <v>0</v>
      </c>
      <c r="H1756">
        <v>88744</v>
      </c>
      <c r="I1756">
        <v>0</v>
      </c>
      <c r="J1756">
        <v>0</v>
      </c>
      <c r="K1756">
        <f t="shared" si="17"/>
        <v>8857</v>
      </c>
      <c r="L1756">
        <f t="shared" si="18"/>
        <v>90.92529789653796</v>
      </c>
    </row>
    <row r="1757" spans="1:12" ht="12.75">
      <c r="A1757" s="109" t="s">
        <v>174</v>
      </c>
      <c r="B1757" t="s">
        <v>175</v>
      </c>
      <c r="C1757">
        <v>2933185</v>
      </c>
      <c r="D1757">
        <v>2793489.96</v>
      </c>
      <c r="E1757">
        <v>2746510.5</v>
      </c>
      <c r="F1757">
        <v>2376906.92</v>
      </c>
      <c r="G1757">
        <v>145299.4</v>
      </c>
      <c r="H1757">
        <v>2376906.42</v>
      </c>
      <c r="I1757">
        <v>0.5</v>
      </c>
      <c r="J1757">
        <v>81547.19</v>
      </c>
      <c r="K1757">
        <f t="shared" si="17"/>
        <v>369603.5800000001</v>
      </c>
      <c r="L1757">
        <f t="shared" si="18"/>
        <v>86.54279384695597</v>
      </c>
    </row>
    <row r="1758" spans="1:12" ht="12.75">
      <c r="A1758" s="109" t="s">
        <v>237</v>
      </c>
      <c r="B1758" t="s">
        <v>238</v>
      </c>
      <c r="C1758">
        <v>4895551</v>
      </c>
      <c r="D1758">
        <v>5266722.96</v>
      </c>
      <c r="E1758">
        <v>5241722.96</v>
      </c>
      <c r="F1758">
        <v>3867853.91</v>
      </c>
      <c r="G1758">
        <v>17643.6</v>
      </c>
      <c r="H1758">
        <v>3867774.37</v>
      </c>
      <c r="I1758">
        <v>79.54</v>
      </c>
      <c r="J1758">
        <v>427521.84</v>
      </c>
      <c r="K1758">
        <f t="shared" si="17"/>
        <v>1373869.0499999998</v>
      </c>
      <c r="L1758">
        <f t="shared" si="18"/>
        <v>73.78974317253882</v>
      </c>
    </row>
    <row r="1759" spans="1:12" ht="12.75">
      <c r="A1759" s="109" t="s">
        <v>239</v>
      </c>
      <c r="B1759" t="s">
        <v>240</v>
      </c>
      <c r="C1759">
        <v>4895551</v>
      </c>
      <c r="D1759">
        <v>4266722.96</v>
      </c>
      <c r="E1759">
        <v>4241722.96</v>
      </c>
      <c r="F1759">
        <v>2895981.51</v>
      </c>
      <c r="G1759">
        <v>0</v>
      </c>
      <c r="H1759">
        <v>2895901.97</v>
      </c>
      <c r="I1759">
        <v>79.54</v>
      </c>
      <c r="J1759">
        <v>409878.24</v>
      </c>
      <c r="K1759">
        <f t="shared" si="17"/>
        <v>1345741.4500000002</v>
      </c>
      <c r="L1759">
        <f t="shared" si="18"/>
        <v>68.27370710698183</v>
      </c>
    </row>
    <row r="1760" spans="1:12" ht="12.75">
      <c r="A1760" s="109" t="s">
        <v>241</v>
      </c>
      <c r="B1760" t="s">
        <v>242</v>
      </c>
      <c r="C1760">
        <v>277250</v>
      </c>
      <c r="D1760">
        <v>685904.96</v>
      </c>
      <c r="E1760">
        <v>660904.96</v>
      </c>
      <c r="F1760">
        <v>353680.95</v>
      </c>
      <c r="G1760">
        <v>0</v>
      </c>
      <c r="H1760">
        <v>353602.21</v>
      </c>
      <c r="I1760">
        <v>78.74</v>
      </c>
      <c r="J1760">
        <v>60506</v>
      </c>
      <c r="K1760">
        <f t="shared" si="17"/>
        <v>307224.00999999995</v>
      </c>
      <c r="L1760">
        <f t="shared" si="18"/>
        <v>53.51464603927318</v>
      </c>
    </row>
    <row r="1761" spans="1:12" ht="12.75">
      <c r="A1761" s="109" t="s">
        <v>243</v>
      </c>
      <c r="B1761" t="s">
        <v>244</v>
      </c>
      <c r="C1761">
        <v>4618301</v>
      </c>
      <c r="D1761">
        <v>3580818</v>
      </c>
      <c r="E1761">
        <v>3580818</v>
      </c>
      <c r="F1761">
        <v>2542300.56</v>
      </c>
      <c r="G1761">
        <v>0</v>
      </c>
      <c r="H1761">
        <v>2542299.76</v>
      </c>
      <c r="I1761">
        <v>0.8</v>
      </c>
      <c r="J1761">
        <v>349372.24</v>
      </c>
      <c r="K1761">
        <f t="shared" si="17"/>
        <v>1038517.44</v>
      </c>
      <c r="L1761">
        <f t="shared" si="18"/>
        <v>70.99775972976006</v>
      </c>
    </row>
    <row r="1762" spans="1:12" ht="12.75">
      <c r="A1762" s="109" t="s">
        <v>245</v>
      </c>
      <c r="B1762" t="s">
        <v>246</v>
      </c>
      <c r="C1762">
        <v>1562631</v>
      </c>
      <c r="D1762">
        <v>1262228</v>
      </c>
      <c r="E1762">
        <v>1262228</v>
      </c>
      <c r="F1762">
        <v>927476.06</v>
      </c>
      <c r="G1762">
        <v>0</v>
      </c>
      <c r="H1762">
        <v>927476.06</v>
      </c>
      <c r="I1762">
        <v>0</v>
      </c>
      <c r="J1762">
        <v>100877.84</v>
      </c>
      <c r="K1762">
        <f t="shared" si="17"/>
        <v>334751.93999999994</v>
      </c>
      <c r="L1762">
        <f t="shared" si="18"/>
        <v>73.47928108075563</v>
      </c>
    </row>
    <row r="1763" spans="1:12" ht="12.75">
      <c r="A1763" s="109" t="s">
        <v>247</v>
      </c>
      <c r="B1763" t="s">
        <v>248</v>
      </c>
      <c r="C1763">
        <v>3055670</v>
      </c>
      <c r="D1763">
        <v>2318590</v>
      </c>
      <c r="E1763">
        <v>2318590</v>
      </c>
      <c r="F1763">
        <v>1614824.5</v>
      </c>
      <c r="G1763">
        <v>0</v>
      </c>
      <c r="H1763">
        <v>1614823.7</v>
      </c>
      <c r="I1763">
        <v>0.8</v>
      </c>
      <c r="J1763">
        <v>248494.4</v>
      </c>
      <c r="K1763">
        <f t="shared" si="17"/>
        <v>703765.5</v>
      </c>
      <c r="L1763">
        <f t="shared" si="18"/>
        <v>69.64683277336657</v>
      </c>
    </row>
    <row r="1764" spans="1:12" ht="12.75">
      <c r="A1764" s="109" t="s">
        <v>249</v>
      </c>
      <c r="B1764" t="s">
        <v>250</v>
      </c>
      <c r="C1764">
        <v>0</v>
      </c>
      <c r="D1764">
        <v>1000000</v>
      </c>
      <c r="E1764">
        <v>1000000</v>
      </c>
      <c r="F1764">
        <v>971872.4</v>
      </c>
      <c r="G1764">
        <v>17643.6</v>
      </c>
      <c r="H1764">
        <v>971872.4</v>
      </c>
      <c r="I1764">
        <v>0</v>
      </c>
      <c r="J1764">
        <v>17643.6</v>
      </c>
      <c r="K1764">
        <f t="shared" si="17"/>
        <v>28127.599999999977</v>
      </c>
      <c r="L1764">
        <f t="shared" si="18"/>
        <v>97.18724</v>
      </c>
    </row>
    <row r="1765" spans="1:12" ht="12.75">
      <c r="A1765" s="109" t="s">
        <v>251</v>
      </c>
      <c r="B1765" t="s">
        <v>252</v>
      </c>
      <c r="C1765">
        <v>0</v>
      </c>
      <c r="D1765">
        <v>560000</v>
      </c>
      <c r="E1765">
        <v>560000</v>
      </c>
      <c r="F1765">
        <v>531872.4</v>
      </c>
      <c r="G1765">
        <v>17643.6</v>
      </c>
      <c r="H1765">
        <v>531872.4</v>
      </c>
      <c r="I1765">
        <v>0</v>
      </c>
      <c r="J1765">
        <v>17643.6</v>
      </c>
      <c r="K1765">
        <f t="shared" si="17"/>
        <v>28127.599999999977</v>
      </c>
      <c r="L1765">
        <f t="shared" si="18"/>
        <v>94.9772142857143</v>
      </c>
    </row>
    <row r="1766" spans="1:12" ht="12.75">
      <c r="A1766" s="109" t="s">
        <v>253</v>
      </c>
      <c r="B1766" t="s">
        <v>254</v>
      </c>
      <c r="C1766">
        <v>0</v>
      </c>
      <c r="D1766">
        <v>440000</v>
      </c>
      <c r="E1766">
        <v>440000</v>
      </c>
      <c r="F1766">
        <v>440000</v>
      </c>
      <c r="G1766">
        <v>0</v>
      </c>
      <c r="H1766">
        <v>440000</v>
      </c>
      <c r="I1766">
        <v>0</v>
      </c>
      <c r="J1766">
        <v>0</v>
      </c>
      <c r="K1766">
        <f t="shared" si="17"/>
        <v>0</v>
      </c>
      <c r="L1766">
        <f t="shared" si="18"/>
        <v>100</v>
      </c>
    </row>
    <row r="1767" spans="1:12" ht="12.75">
      <c r="A1767" s="109" t="s">
        <v>202</v>
      </c>
      <c r="B1767" t="s">
        <v>203</v>
      </c>
      <c r="C1767">
        <v>114147</v>
      </c>
      <c r="D1767">
        <v>64147</v>
      </c>
      <c r="E1767">
        <v>53900</v>
      </c>
      <c r="F1767">
        <v>0</v>
      </c>
      <c r="G1767">
        <v>0</v>
      </c>
      <c r="H1767">
        <v>0</v>
      </c>
      <c r="I1767">
        <v>0</v>
      </c>
      <c r="J1767">
        <v>0</v>
      </c>
      <c r="K1767">
        <f t="shared" si="17"/>
        <v>53900</v>
      </c>
      <c r="L1767">
        <f t="shared" si="18"/>
        <v>0</v>
      </c>
    </row>
  </sheetData>
  <mergeCells count="12">
    <mergeCell ref="E130:F131"/>
    <mergeCell ref="A130:C131"/>
    <mergeCell ref="D4:F4"/>
    <mergeCell ref="A7:F7"/>
    <mergeCell ref="D10:E10"/>
    <mergeCell ref="A129:F129"/>
    <mergeCell ref="C2:F2"/>
    <mergeCell ref="F10:F11"/>
    <mergeCell ref="A10:A11"/>
    <mergeCell ref="B10:B11"/>
    <mergeCell ref="C10:C11"/>
    <mergeCell ref="C3:F3"/>
  </mergeCells>
  <printOptions/>
  <pageMargins left="0.44" right="0.1968503937007874" top="0.4724409448818898" bottom="0.5118110236220472" header="0.2755905511811024" footer="0.5118110236220472"/>
  <pageSetup horizontalDpi="600" verticalDpi="600" orientation="portrait" paperSize="9" scale="69" r:id="rId1"/>
  <rowBreaks count="4" manualBreakCount="4">
    <brk id="42" max="5" man="1"/>
    <brk id="78" max="5" man="1"/>
    <brk id="112" max="5" man="1"/>
    <brk id="1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51"/>
  <sheetViews>
    <sheetView showZeros="0" view="pageBreakPreview" zoomScale="65" zoomScaleSheetLayoutView="65" workbookViewId="0" topLeftCell="A1">
      <selection activeCell="C13" sqref="C13"/>
    </sheetView>
  </sheetViews>
  <sheetFormatPr defaultColWidth="9.00390625" defaultRowHeight="12.75"/>
  <cols>
    <col min="1" max="1" width="12.75390625" style="0" customWidth="1"/>
    <col min="2" max="2" width="72.625" style="0" customWidth="1"/>
    <col min="3" max="3" width="14.875" style="0" customWidth="1"/>
    <col min="4" max="5" width="12.625" style="0" customWidth="1"/>
    <col min="6" max="6" width="14.375" style="0" customWidth="1"/>
    <col min="7" max="7" width="11.87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18.75">
      <c r="D1" s="16" t="s">
        <v>99</v>
      </c>
      <c r="E1" s="16"/>
      <c r="F1" s="16"/>
    </row>
    <row r="2" spans="3:6" ht="18.75">
      <c r="C2" s="112" t="s">
        <v>101</v>
      </c>
      <c r="D2" s="112"/>
      <c r="E2" s="112"/>
      <c r="F2" s="112"/>
    </row>
    <row r="3" spans="3:6" ht="18.75">
      <c r="C3" s="112" t="s">
        <v>113</v>
      </c>
      <c r="D3" s="112"/>
      <c r="E3" s="112"/>
      <c r="F3" s="112"/>
    </row>
    <row r="4" spans="4:6" ht="18.75">
      <c r="D4" s="123"/>
      <c r="E4" s="123"/>
      <c r="F4" s="123"/>
    </row>
    <row r="5" spans="4:6" ht="18">
      <c r="D5" s="1"/>
      <c r="E5" s="1"/>
      <c r="F5" s="1"/>
    </row>
    <row r="6" spans="4:6" ht="12.75">
      <c r="D6" s="2"/>
      <c r="E6" s="2"/>
      <c r="F6" s="2"/>
    </row>
    <row r="7" spans="1:6" ht="25.5">
      <c r="A7" s="124" t="s">
        <v>112</v>
      </c>
      <c r="B7" s="124"/>
      <c r="C7" s="124"/>
      <c r="D7" s="124"/>
      <c r="E7" s="124"/>
      <c r="F7" s="124"/>
    </row>
    <row r="8" spans="4:6" ht="12.75">
      <c r="D8" s="2"/>
      <c r="E8" s="2"/>
      <c r="F8" s="2"/>
    </row>
    <row r="9" spans="1:14" ht="13.5" thickBot="1">
      <c r="A9" s="3"/>
      <c r="B9" s="3"/>
      <c r="C9" s="3"/>
      <c r="D9" s="4"/>
      <c r="E9" s="4"/>
      <c r="F9" s="4" t="s">
        <v>100</v>
      </c>
      <c r="G9" s="3"/>
      <c r="H9" s="3"/>
      <c r="I9" s="3"/>
      <c r="J9" s="3"/>
      <c r="K9" s="5"/>
      <c r="L9" s="5"/>
      <c r="M9" s="5"/>
      <c r="N9" s="5"/>
    </row>
    <row r="10" spans="1:10" ht="15.75" customHeight="1">
      <c r="A10" s="115" t="s">
        <v>0</v>
      </c>
      <c r="B10" s="117" t="s">
        <v>1</v>
      </c>
      <c r="C10" s="117" t="s">
        <v>2</v>
      </c>
      <c r="D10" s="117" t="s">
        <v>3</v>
      </c>
      <c r="E10" s="117"/>
      <c r="F10" s="113" t="s">
        <v>4</v>
      </c>
      <c r="G10" s="6"/>
      <c r="H10" s="6"/>
      <c r="I10" s="6"/>
      <c r="J10" s="6"/>
    </row>
    <row r="11" spans="1:13" ht="55.5" customHeight="1">
      <c r="A11" s="116"/>
      <c r="B11" s="118"/>
      <c r="C11" s="118"/>
      <c r="D11" s="17" t="s">
        <v>4</v>
      </c>
      <c r="E11" s="17" t="s">
        <v>5</v>
      </c>
      <c r="F11" s="114"/>
      <c r="G11" s="7"/>
      <c r="H11" s="7"/>
      <c r="I11" s="7"/>
      <c r="J11" s="7"/>
      <c r="K11" s="8"/>
      <c r="L11" s="8"/>
      <c r="M11" s="8"/>
    </row>
    <row r="12" spans="1:13" ht="21" customHeight="1">
      <c r="A12" s="93">
        <v>10000000</v>
      </c>
      <c r="B12" s="94" t="s">
        <v>6</v>
      </c>
      <c r="C12" s="95">
        <f>C13+C30+C38+C58</f>
        <v>223914.80000000002</v>
      </c>
      <c r="D12" s="95">
        <f>D13+D30+D38+D58+D26</f>
        <v>5713</v>
      </c>
      <c r="E12" s="95"/>
      <c r="F12" s="96">
        <f aca="true" t="shared" si="0" ref="F12:F40">C12+D12</f>
        <v>229627.80000000002</v>
      </c>
      <c r="G12" s="9"/>
      <c r="H12" s="9"/>
      <c r="I12" s="9"/>
      <c r="J12" s="9"/>
      <c r="K12" s="8"/>
      <c r="L12" s="8"/>
      <c r="M12" s="8"/>
    </row>
    <row r="13" spans="1:13" ht="36" customHeight="1">
      <c r="A13" s="33">
        <v>11000000</v>
      </c>
      <c r="B13" s="40" t="s">
        <v>7</v>
      </c>
      <c r="C13" s="19">
        <f>C14+C24</f>
        <v>188242.5</v>
      </c>
      <c r="D13" s="19"/>
      <c r="E13" s="19"/>
      <c r="F13" s="20">
        <f t="shared" si="0"/>
        <v>188242.5</v>
      </c>
      <c r="G13" s="9"/>
      <c r="H13" s="9"/>
      <c r="I13" s="9"/>
      <c r="J13" s="9"/>
      <c r="K13" s="8"/>
      <c r="L13" s="8"/>
      <c r="M13" s="8"/>
    </row>
    <row r="14" spans="1:13" ht="33.75" customHeight="1">
      <c r="A14" s="33">
        <v>11010000</v>
      </c>
      <c r="B14" s="40" t="s">
        <v>120</v>
      </c>
      <c r="C14" s="47">
        <f>C15+C16+C17+C18+C19+C21+C20+C22+C23</f>
        <v>188062.5</v>
      </c>
      <c r="D14" s="47"/>
      <c r="E14" s="19"/>
      <c r="F14" s="20">
        <f t="shared" si="0"/>
        <v>188062.5</v>
      </c>
      <c r="G14" s="9"/>
      <c r="H14" s="9"/>
      <c r="I14" s="9"/>
      <c r="J14" s="9"/>
      <c r="K14" s="8"/>
      <c r="L14" s="8"/>
      <c r="M14" s="8"/>
    </row>
    <row r="15" spans="1:13" ht="23.25" customHeight="1">
      <c r="A15" s="15">
        <v>11010100</v>
      </c>
      <c r="B15" s="38" t="s">
        <v>8</v>
      </c>
      <c r="C15" s="21">
        <f>172033.625-0.1</f>
        <v>172033.525</v>
      </c>
      <c r="D15" s="21"/>
      <c r="E15" s="21"/>
      <c r="F15" s="22">
        <f t="shared" si="0"/>
        <v>172033.525</v>
      </c>
      <c r="G15" s="9"/>
      <c r="H15" s="9"/>
      <c r="I15" s="9"/>
      <c r="J15" s="9"/>
      <c r="K15" s="8"/>
      <c r="L15" s="8"/>
      <c r="M15" s="8"/>
    </row>
    <row r="16" spans="1:13" ht="33.75" customHeight="1">
      <c r="A16" s="15">
        <v>11010200</v>
      </c>
      <c r="B16" s="38" t="s">
        <v>9</v>
      </c>
      <c r="C16" s="21">
        <v>900</v>
      </c>
      <c r="D16" s="21"/>
      <c r="E16" s="21"/>
      <c r="F16" s="22">
        <f t="shared" si="0"/>
        <v>900</v>
      </c>
      <c r="G16" s="9"/>
      <c r="H16" s="9"/>
      <c r="I16" s="9"/>
      <c r="J16" s="9"/>
      <c r="K16" s="8"/>
      <c r="L16" s="8"/>
      <c r="M16" s="8"/>
    </row>
    <row r="17" spans="1:13" ht="19.5" customHeight="1">
      <c r="A17" s="15">
        <v>11010300</v>
      </c>
      <c r="B17" s="38" t="s">
        <v>10</v>
      </c>
      <c r="C17" s="21">
        <v>1300</v>
      </c>
      <c r="D17" s="21"/>
      <c r="E17" s="21"/>
      <c r="F17" s="22">
        <f t="shared" si="0"/>
        <v>1300</v>
      </c>
      <c r="G17" s="9"/>
      <c r="H17" s="9"/>
      <c r="I17" s="9"/>
      <c r="J17" s="9"/>
      <c r="K17" s="8"/>
      <c r="L17" s="8"/>
      <c r="M17" s="8"/>
    </row>
    <row r="18" spans="1:13" ht="32.25" customHeight="1">
      <c r="A18" s="15">
        <v>11010400</v>
      </c>
      <c r="B18" s="38" t="s">
        <v>11</v>
      </c>
      <c r="C18" s="21">
        <v>1050</v>
      </c>
      <c r="D18" s="21"/>
      <c r="E18" s="21"/>
      <c r="F18" s="22">
        <f t="shared" si="0"/>
        <v>1050</v>
      </c>
      <c r="G18" s="9"/>
      <c r="H18" s="9"/>
      <c r="I18" s="9"/>
      <c r="J18" s="9"/>
      <c r="K18" s="8"/>
      <c r="L18" s="8"/>
      <c r="M18" s="8"/>
    </row>
    <row r="19" spans="1:13" ht="51" customHeight="1">
      <c r="A19" s="15">
        <v>11010600</v>
      </c>
      <c r="B19" s="38" t="s">
        <v>12</v>
      </c>
      <c r="C19" s="21">
        <v>40</v>
      </c>
      <c r="D19" s="21"/>
      <c r="E19" s="21"/>
      <c r="F19" s="22">
        <f t="shared" si="0"/>
        <v>40</v>
      </c>
      <c r="G19" s="9"/>
      <c r="H19" s="9"/>
      <c r="I19" s="9"/>
      <c r="J19" s="9"/>
      <c r="K19" s="8"/>
      <c r="L19" s="8"/>
      <c r="M19" s="8"/>
    </row>
    <row r="20" spans="1:13" ht="53.25" customHeight="1">
      <c r="A20" s="15">
        <v>11010800</v>
      </c>
      <c r="B20" s="38" t="s">
        <v>103</v>
      </c>
      <c r="C20" s="21">
        <v>11637.1</v>
      </c>
      <c r="D20" s="21"/>
      <c r="E20" s="21"/>
      <c r="F20" s="22">
        <f t="shared" si="0"/>
        <v>11637.1</v>
      </c>
      <c r="G20" s="9"/>
      <c r="H20" s="9"/>
      <c r="I20" s="9"/>
      <c r="J20" s="9"/>
      <c r="K20" s="8"/>
      <c r="L20" s="8"/>
      <c r="M20" s="8"/>
    </row>
    <row r="21" spans="1:13" ht="23.25" customHeight="1">
      <c r="A21" s="15">
        <v>11011100</v>
      </c>
      <c r="B21" s="38" t="s">
        <v>13</v>
      </c>
      <c r="C21" s="21">
        <v>1100</v>
      </c>
      <c r="D21" s="21"/>
      <c r="E21" s="21"/>
      <c r="F21" s="22">
        <f t="shared" si="0"/>
        <v>1100</v>
      </c>
      <c r="G21" s="9"/>
      <c r="H21" s="9"/>
      <c r="I21" s="9"/>
      <c r="J21" s="9"/>
      <c r="K21" s="8"/>
      <c r="L21" s="8"/>
      <c r="M21" s="8"/>
    </row>
    <row r="22" spans="1:13" ht="52.5" customHeight="1">
      <c r="A22" s="15">
        <v>11011200</v>
      </c>
      <c r="B22" s="38" t="s">
        <v>117</v>
      </c>
      <c r="C22" s="21">
        <v>1.5</v>
      </c>
      <c r="D22" s="21"/>
      <c r="E22" s="21"/>
      <c r="F22" s="22">
        <f t="shared" si="0"/>
        <v>1.5</v>
      </c>
      <c r="G22" s="9"/>
      <c r="H22" s="9"/>
      <c r="I22" s="9"/>
      <c r="J22" s="9"/>
      <c r="K22" s="8"/>
      <c r="L22" s="8"/>
      <c r="M22" s="8"/>
    </row>
    <row r="23" spans="1:13" ht="36" customHeight="1">
      <c r="A23" s="15">
        <v>11011300</v>
      </c>
      <c r="B23" s="38" t="s">
        <v>114</v>
      </c>
      <c r="C23" s="21">
        <v>0.375</v>
      </c>
      <c r="D23" s="21"/>
      <c r="E23" s="21"/>
      <c r="F23" s="22">
        <f t="shared" si="0"/>
        <v>0.375</v>
      </c>
      <c r="G23" s="9"/>
      <c r="H23" s="9"/>
      <c r="I23" s="9"/>
      <c r="J23" s="9"/>
      <c r="K23" s="8"/>
      <c r="L23" s="8"/>
      <c r="M23" s="8"/>
    </row>
    <row r="24" spans="1:13" ht="19.5" customHeight="1">
      <c r="A24" s="33">
        <v>11020000</v>
      </c>
      <c r="B24" s="40" t="s">
        <v>14</v>
      </c>
      <c r="C24" s="19">
        <f>C25</f>
        <v>180</v>
      </c>
      <c r="D24" s="19"/>
      <c r="E24" s="19"/>
      <c r="F24" s="20">
        <f t="shared" si="0"/>
        <v>180</v>
      </c>
      <c r="G24" s="9"/>
      <c r="H24" s="9"/>
      <c r="I24" s="9"/>
      <c r="J24" s="9"/>
      <c r="K24" s="8"/>
      <c r="L24" s="8"/>
      <c r="M24" s="8"/>
    </row>
    <row r="25" spans="1:13" ht="32.25" customHeight="1">
      <c r="A25" s="15">
        <v>11020200</v>
      </c>
      <c r="B25" s="38" t="s">
        <v>15</v>
      </c>
      <c r="C25" s="21">
        <v>180</v>
      </c>
      <c r="D25" s="21"/>
      <c r="E25" s="21"/>
      <c r="F25" s="22">
        <f t="shared" si="0"/>
        <v>180</v>
      </c>
      <c r="G25" s="9"/>
      <c r="H25" s="9"/>
      <c r="I25" s="9"/>
      <c r="J25" s="9"/>
      <c r="K25" s="8"/>
      <c r="L25" s="8"/>
      <c r="M25" s="8"/>
    </row>
    <row r="26" spans="1:13" ht="18.75" customHeight="1">
      <c r="A26" s="10">
        <v>12000000</v>
      </c>
      <c r="B26" s="41" t="s">
        <v>16</v>
      </c>
      <c r="C26" s="23"/>
      <c r="D26" s="23">
        <f>D27</f>
        <v>5563</v>
      </c>
      <c r="E26" s="23"/>
      <c r="F26" s="20">
        <f t="shared" si="0"/>
        <v>5563</v>
      </c>
      <c r="G26" s="9"/>
      <c r="H26" s="9"/>
      <c r="I26" s="9"/>
      <c r="J26" s="9"/>
      <c r="K26" s="8"/>
      <c r="L26" s="8"/>
      <c r="M26" s="8"/>
    </row>
    <row r="27" spans="1:13" ht="33.75" customHeight="1">
      <c r="A27" s="75">
        <v>12020000</v>
      </c>
      <c r="B27" s="76" t="s">
        <v>17</v>
      </c>
      <c r="C27" s="23"/>
      <c r="D27" s="23">
        <f>D28+D29</f>
        <v>5563</v>
      </c>
      <c r="E27" s="23"/>
      <c r="F27" s="20">
        <f t="shared" si="0"/>
        <v>5563</v>
      </c>
      <c r="G27" s="9"/>
      <c r="H27" s="9"/>
      <c r="I27" s="9"/>
      <c r="J27" s="9"/>
      <c r="K27" s="8"/>
      <c r="L27" s="8"/>
      <c r="M27" s="8"/>
    </row>
    <row r="28" spans="1:13" ht="34.5" customHeight="1">
      <c r="A28" s="11">
        <v>12020100</v>
      </c>
      <c r="B28" s="42" t="s">
        <v>18</v>
      </c>
      <c r="C28" s="24"/>
      <c r="D28" s="24">
        <f>3113-150</f>
        <v>2963</v>
      </c>
      <c r="E28" s="24"/>
      <c r="F28" s="22">
        <f t="shared" si="0"/>
        <v>2963</v>
      </c>
      <c r="G28" s="9"/>
      <c r="H28" s="9"/>
      <c r="I28" s="9"/>
      <c r="J28" s="9"/>
      <c r="K28" s="8"/>
      <c r="L28" s="8"/>
      <c r="M28" s="8"/>
    </row>
    <row r="29" spans="1:13" ht="33.75" customHeight="1">
      <c r="A29" s="11">
        <v>12020200</v>
      </c>
      <c r="B29" s="42" t="s">
        <v>19</v>
      </c>
      <c r="C29" s="24"/>
      <c r="D29" s="24">
        <v>2600</v>
      </c>
      <c r="E29" s="24"/>
      <c r="F29" s="22">
        <f t="shared" si="0"/>
        <v>2600</v>
      </c>
      <c r="G29" s="9"/>
      <c r="H29" s="9"/>
      <c r="I29" s="9"/>
      <c r="J29" s="9"/>
      <c r="K29" s="8"/>
      <c r="L29" s="8"/>
      <c r="M29" s="8"/>
    </row>
    <row r="30" spans="1:13" ht="24" customHeight="1">
      <c r="A30" s="33">
        <v>13000000</v>
      </c>
      <c r="B30" s="40" t="s">
        <v>20</v>
      </c>
      <c r="C30" s="19">
        <f>C31+C33</f>
        <v>14879.6</v>
      </c>
      <c r="D30" s="19"/>
      <c r="E30" s="19"/>
      <c r="F30" s="20">
        <f t="shared" si="0"/>
        <v>14879.6</v>
      </c>
      <c r="G30" s="9"/>
      <c r="H30" s="9"/>
      <c r="I30" s="9"/>
      <c r="J30" s="9"/>
      <c r="K30" s="8"/>
      <c r="L30" s="8"/>
      <c r="M30" s="8"/>
    </row>
    <row r="31" spans="1:13" ht="21" customHeight="1">
      <c r="A31" s="33">
        <v>13030000</v>
      </c>
      <c r="B31" s="40" t="s">
        <v>21</v>
      </c>
      <c r="C31" s="19">
        <f>C32</f>
        <v>350</v>
      </c>
      <c r="D31" s="19"/>
      <c r="E31" s="19"/>
      <c r="F31" s="20">
        <f t="shared" si="0"/>
        <v>350</v>
      </c>
      <c r="G31" s="9"/>
      <c r="H31" s="9"/>
      <c r="I31" s="9"/>
      <c r="J31" s="9"/>
      <c r="K31" s="8"/>
      <c r="L31" s="8"/>
      <c r="M31" s="8"/>
    </row>
    <row r="32" spans="1:13" ht="21.75" customHeight="1">
      <c r="A32" s="15">
        <v>13030200</v>
      </c>
      <c r="B32" s="38" t="s">
        <v>22</v>
      </c>
      <c r="C32" s="21">
        <v>350</v>
      </c>
      <c r="D32" s="21"/>
      <c r="E32" s="21"/>
      <c r="F32" s="22">
        <f t="shared" si="0"/>
        <v>350</v>
      </c>
      <c r="G32" s="9"/>
      <c r="H32" s="9"/>
      <c r="I32" s="9"/>
      <c r="J32" s="9"/>
      <c r="K32" s="8"/>
      <c r="L32" s="8"/>
      <c r="M32" s="8"/>
    </row>
    <row r="33" spans="1:13" ht="33" customHeight="1">
      <c r="A33" s="33">
        <v>13050000</v>
      </c>
      <c r="B33" s="40" t="s">
        <v>121</v>
      </c>
      <c r="C33" s="19">
        <f>C34+C35+C36+C37</f>
        <v>14529.6</v>
      </c>
      <c r="D33" s="19"/>
      <c r="E33" s="19"/>
      <c r="F33" s="20">
        <f t="shared" si="0"/>
        <v>14529.6</v>
      </c>
      <c r="G33" s="9"/>
      <c r="H33" s="9"/>
      <c r="I33" s="9"/>
      <c r="J33" s="9"/>
      <c r="K33" s="8"/>
      <c r="L33" s="8"/>
      <c r="M33" s="8"/>
    </row>
    <row r="34" spans="1:13" ht="18.75" customHeight="1">
      <c r="A34" s="15">
        <v>13050100</v>
      </c>
      <c r="B34" s="38" t="s">
        <v>23</v>
      </c>
      <c r="C34" s="21">
        <v>5444.5</v>
      </c>
      <c r="D34" s="21"/>
      <c r="E34" s="21"/>
      <c r="F34" s="22">
        <f t="shared" si="0"/>
        <v>5444.5</v>
      </c>
      <c r="G34" s="9"/>
      <c r="H34" s="9"/>
      <c r="I34" s="9"/>
      <c r="J34" s="9"/>
      <c r="K34" s="8"/>
      <c r="L34" s="8"/>
      <c r="M34" s="8"/>
    </row>
    <row r="35" spans="1:13" ht="17.25" customHeight="1">
      <c r="A35" s="15">
        <v>13050200</v>
      </c>
      <c r="B35" s="38" t="s">
        <v>24</v>
      </c>
      <c r="C35" s="21">
        <v>7955.9</v>
      </c>
      <c r="D35" s="21"/>
      <c r="E35" s="21"/>
      <c r="F35" s="22">
        <f t="shared" si="0"/>
        <v>7955.9</v>
      </c>
      <c r="G35" s="9"/>
      <c r="H35" s="9"/>
      <c r="I35" s="9"/>
      <c r="J35" s="9"/>
      <c r="K35" s="8"/>
      <c r="L35" s="8"/>
      <c r="M35" s="8"/>
    </row>
    <row r="36" spans="1:13" ht="18" customHeight="1">
      <c r="A36" s="15">
        <v>13050300</v>
      </c>
      <c r="B36" s="38" t="s">
        <v>25</v>
      </c>
      <c r="C36" s="21">
        <v>121.5</v>
      </c>
      <c r="D36" s="21"/>
      <c r="E36" s="21"/>
      <c r="F36" s="22">
        <f t="shared" si="0"/>
        <v>121.5</v>
      </c>
      <c r="G36" s="9"/>
      <c r="H36" s="9"/>
      <c r="I36" s="9"/>
      <c r="J36" s="9"/>
      <c r="K36" s="8"/>
      <c r="L36" s="8"/>
      <c r="M36" s="8"/>
    </row>
    <row r="37" spans="1:13" ht="18.75" customHeight="1">
      <c r="A37" s="15">
        <v>13050500</v>
      </c>
      <c r="B37" s="38" t="s">
        <v>26</v>
      </c>
      <c r="C37" s="21">
        <v>1007.7</v>
      </c>
      <c r="D37" s="21"/>
      <c r="E37" s="21"/>
      <c r="F37" s="22">
        <f t="shared" si="0"/>
        <v>1007.7</v>
      </c>
      <c r="G37" s="9"/>
      <c r="H37" s="9"/>
      <c r="I37" s="9"/>
      <c r="J37" s="9"/>
      <c r="K37" s="8"/>
      <c r="L37" s="8"/>
      <c r="M37" s="8"/>
    </row>
    <row r="38" spans="1:13" ht="19.5" customHeight="1">
      <c r="A38" s="33">
        <v>14000000</v>
      </c>
      <c r="B38" s="40" t="s">
        <v>27</v>
      </c>
      <c r="C38" s="19">
        <f>C39+C43</f>
        <v>6222.7</v>
      </c>
      <c r="D38" s="19">
        <f>D39+D43</f>
        <v>150</v>
      </c>
      <c r="E38" s="19"/>
      <c r="F38" s="20">
        <f t="shared" si="0"/>
        <v>6372.7</v>
      </c>
      <c r="G38" s="9"/>
      <c r="H38" s="9"/>
      <c r="I38" s="9"/>
      <c r="J38" s="9"/>
      <c r="K38" s="8"/>
      <c r="L38" s="8"/>
      <c r="M38" s="8"/>
    </row>
    <row r="39" spans="1:13" ht="21.75" customHeight="1">
      <c r="A39" s="33">
        <v>14060000</v>
      </c>
      <c r="B39" s="40" t="s">
        <v>28</v>
      </c>
      <c r="C39" s="19">
        <f>C40+C41+C42</f>
        <v>255</v>
      </c>
      <c r="D39" s="19"/>
      <c r="E39" s="19"/>
      <c r="F39" s="20">
        <f t="shared" si="0"/>
        <v>255</v>
      </c>
      <c r="G39" s="9"/>
      <c r="H39" s="9"/>
      <c r="I39" s="9"/>
      <c r="J39" s="9"/>
      <c r="K39" s="8"/>
      <c r="L39" s="8"/>
      <c r="M39" s="8"/>
    </row>
    <row r="40" spans="1:13" ht="20.25" customHeight="1">
      <c r="A40" s="15">
        <v>14060100</v>
      </c>
      <c r="B40" s="38" t="s">
        <v>29</v>
      </c>
      <c r="C40" s="21">
        <v>75</v>
      </c>
      <c r="D40" s="21"/>
      <c r="E40" s="21"/>
      <c r="F40" s="22">
        <f t="shared" si="0"/>
        <v>75</v>
      </c>
      <c r="G40" s="9"/>
      <c r="H40" s="9"/>
      <c r="I40" s="9"/>
      <c r="J40" s="9"/>
      <c r="K40" s="8"/>
      <c r="L40" s="8"/>
      <c r="M40" s="8"/>
    </row>
    <row r="41" spans="1:13" ht="14.25" customHeight="1" hidden="1">
      <c r="A41" s="15">
        <v>14060200</v>
      </c>
      <c r="B41" s="38" t="s">
        <v>30</v>
      </c>
      <c r="C41" s="21">
        <f>D41+E41+F41</f>
        <v>0</v>
      </c>
      <c r="D41" s="21"/>
      <c r="E41" s="21"/>
      <c r="F41" s="22"/>
      <c r="G41" s="9"/>
      <c r="H41" s="9"/>
      <c r="I41" s="9"/>
      <c r="J41" s="9"/>
      <c r="K41" s="8"/>
      <c r="L41" s="8"/>
      <c r="M41" s="8"/>
    </row>
    <row r="42" spans="1:13" ht="33.75" customHeight="1" thickBot="1">
      <c r="A42" s="88">
        <v>14060300</v>
      </c>
      <c r="B42" s="89" t="s">
        <v>31</v>
      </c>
      <c r="C42" s="92">
        <v>180</v>
      </c>
      <c r="D42" s="90"/>
      <c r="E42" s="90"/>
      <c r="F42" s="91">
        <f aca="true" t="shared" si="1" ref="F42:F54">C42+D42</f>
        <v>180</v>
      </c>
      <c r="G42" s="9"/>
      <c r="H42" s="9"/>
      <c r="I42" s="9"/>
      <c r="J42" s="9"/>
      <c r="K42" s="8"/>
      <c r="L42" s="8"/>
      <c r="M42" s="8"/>
    </row>
    <row r="43" spans="1:13" ht="37.5" customHeight="1">
      <c r="A43" s="83">
        <v>14070000</v>
      </c>
      <c r="B43" s="84" t="s">
        <v>32</v>
      </c>
      <c r="C43" s="87">
        <f>C44+C45+C46+C47+C48+C49+C50+C51+C52+C53+C54+C56+C57+C55</f>
        <v>5967.7</v>
      </c>
      <c r="D43" s="87">
        <f>D44+D45+D46+D47+D48+D49+D50+D51+D52+D53+D54+D56+D57+D55</f>
        <v>150</v>
      </c>
      <c r="E43" s="85"/>
      <c r="F43" s="86">
        <f t="shared" si="1"/>
        <v>6117.7</v>
      </c>
      <c r="G43" s="9"/>
      <c r="H43" s="9"/>
      <c r="I43" s="9"/>
      <c r="J43" s="9"/>
      <c r="K43" s="8"/>
      <c r="L43" s="8"/>
      <c r="M43" s="8"/>
    </row>
    <row r="44" spans="1:13" ht="36" customHeight="1">
      <c r="A44" s="15">
        <v>14070100</v>
      </c>
      <c r="B44" s="68" t="s">
        <v>33</v>
      </c>
      <c r="C44" s="21">
        <v>350</v>
      </c>
      <c r="D44" s="21"/>
      <c r="E44" s="21"/>
      <c r="F44" s="22">
        <f t="shared" si="1"/>
        <v>350</v>
      </c>
      <c r="G44" s="9"/>
      <c r="H44" s="9"/>
      <c r="I44" s="9"/>
      <c r="J44" s="9"/>
      <c r="K44" s="8"/>
      <c r="L44" s="8"/>
      <c r="M44" s="8"/>
    </row>
    <row r="45" spans="1:13" ht="36" customHeight="1">
      <c r="A45" s="15">
        <v>14070200</v>
      </c>
      <c r="B45" s="68" t="s">
        <v>34</v>
      </c>
      <c r="C45" s="21">
        <v>1553.2</v>
      </c>
      <c r="D45" s="21"/>
      <c r="E45" s="21"/>
      <c r="F45" s="22">
        <f t="shared" si="1"/>
        <v>1553.2</v>
      </c>
      <c r="G45" s="9"/>
      <c r="H45" s="9"/>
      <c r="I45" s="9"/>
      <c r="J45" s="9"/>
      <c r="K45" s="8"/>
      <c r="L45" s="8"/>
      <c r="M45" s="8"/>
    </row>
    <row r="46" spans="1:13" ht="41.25" customHeight="1">
      <c r="A46" s="15">
        <v>14070300</v>
      </c>
      <c r="B46" s="68" t="s">
        <v>35</v>
      </c>
      <c r="C46" s="21">
        <v>3</v>
      </c>
      <c r="D46" s="21"/>
      <c r="E46" s="21"/>
      <c r="F46" s="22">
        <f t="shared" si="1"/>
        <v>3</v>
      </c>
      <c r="G46" s="9"/>
      <c r="H46" s="9"/>
      <c r="I46" s="9"/>
      <c r="J46" s="9"/>
      <c r="K46" s="8"/>
      <c r="L46" s="8"/>
      <c r="M46" s="8"/>
    </row>
    <row r="47" spans="1:13" ht="37.5" customHeight="1">
      <c r="A47" s="15">
        <v>14070500</v>
      </c>
      <c r="B47" s="68" t="s">
        <v>36</v>
      </c>
      <c r="C47" s="21">
        <v>32</v>
      </c>
      <c r="D47" s="21"/>
      <c r="E47" s="21"/>
      <c r="F47" s="22">
        <f t="shared" si="1"/>
        <v>32</v>
      </c>
      <c r="G47" s="9"/>
      <c r="H47" s="9"/>
      <c r="I47" s="9"/>
      <c r="J47" s="9"/>
      <c r="K47" s="8"/>
      <c r="L47" s="8"/>
      <c r="M47" s="8"/>
    </row>
    <row r="48" spans="1:13" ht="51" customHeight="1">
      <c r="A48" s="15">
        <v>14070600</v>
      </c>
      <c r="B48" s="68" t="s">
        <v>37</v>
      </c>
      <c r="C48" s="21">
        <v>200</v>
      </c>
      <c r="D48" s="21"/>
      <c r="E48" s="21"/>
      <c r="F48" s="22">
        <f t="shared" si="1"/>
        <v>200</v>
      </c>
      <c r="G48" s="9"/>
      <c r="H48" s="9"/>
      <c r="I48" s="9"/>
      <c r="J48" s="9"/>
      <c r="K48" s="8"/>
      <c r="L48" s="8"/>
      <c r="M48" s="8"/>
    </row>
    <row r="49" spans="1:13" ht="35.25" customHeight="1">
      <c r="A49" s="15">
        <v>14070700</v>
      </c>
      <c r="B49" s="68" t="s">
        <v>38</v>
      </c>
      <c r="C49" s="21">
        <v>370</v>
      </c>
      <c r="D49" s="21"/>
      <c r="E49" s="21"/>
      <c r="F49" s="22">
        <f t="shared" si="1"/>
        <v>370</v>
      </c>
      <c r="G49" s="9"/>
      <c r="H49" s="9"/>
      <c r="I49" s="9"/>
      <c r="J49" s="9"/>
      <c r="K49" s="8"/>
      <c r="L49" s="8"/>
      <c r="M49" s="8"/>
    </row>
    <row r="50" spans="1:13" ht="51" customHeight="1">
      <c r="A50" s="15">
        <v>14070800</v>
      </c>
      <c r="B50" s="68" t="s">
        <v>39</v>
      </c>
      <c r="C50" s="21">
        <v>180</v>
      </c>
      <c r="D50" s="21"/>
      <c r="E50" s="21"/>
      <c r="F50" s="22">
        <f t="shared" si="1"/>
        <v>180</v>
      </c>
      <c r="G50" s="9"/>
      <c r="H50" s="9"/>
      <c r="I50" s="9"/>
      <c r="J50" s="9"/>
      <c r="K50" s="8"/>
      <c r="L50" s="8"/>
      <c r="M50" s="8"/>
    </row>
    <row r="51" spans="1:13" ht="30.75" customHeight="1">
      <c r="A51" s="15">
        <v>14070900</v>
      </c>
      <c r="B51" s="68" t="s">
        <v>40</v>
      </c>
      <c r="C51" s="21">
        <v>2.8</v>
      </c>
      <c r="D51" s="21"/>
      <c r="E51" s="21"/>
      <c r="F51" s="22">
        <f t="shared" si="1"/>
        <v>2.8</v>
      </c>
      <c r="G51" s="9"/>
      <c r="H51" s="9"/>
      <c r="I51" s="9"/>
      <c r="J51" s="9"/>
      <c r="K51" s="8"/>
      <c r="L51" s="8"/>
      <c r="M51" s="8"/>
    </row>
    <row r="52" spans="1:13" ht="33.75" customHeight="1">
      <c r="A52" s="15">
        <v>14071000</v>
      </c>
      <c r="B52" s="68" t="s">
        <v>41</v>
      </c>
      <c r="C52" s="21">
        <v>1.7</v>
      </c>
      <c r="D52" s="21"/>
      <c r="E52" s="21"/>
      <c r="F52" s="22">
        <f t="shared" si="1"/>
        <v>1.7</v>
      </c>
      <c r="G52" s="9"/>
      <c r="H52" s="9"/>
      <c r="I52" s="9"/>
      <c r="J52" s="9"/>
      <c r="K52" s="8"/>
      <c r="L52" s="8"/>
      <c r="M52" s="8"/>
    </row>
    <row r="53" spans="1:13" ht="33" customHeight="1">
      <c r="A53" s="15">
        <v>14071300</v>
      </c>
      <c r="B53" s="68" t="s">
        <v>42</v>
      </c>
      <c r="C53" s="21">
        <v>5</v>
      </c>
      <c r="D53" s="21"/>
      <c r="E53" s="21"/>
      <c r="F53" s="22">
        <f t="shared" si="1"/>
        <v>5</v>
      </c>
      <c r="G53" s="9"/>
      <c r="H53" s="9"/>
      <c r="I53" s="9"/>
      <c r="J53" s="9"/>
      <c r="K53" s="8"/>
      <c r="L53" s="8"/>
      <c r="M53" s="8"/>
    </row>
    <row r="54" spans="1:13" ht="37.5" customHeight="1">
      <c r="A54" s="15">
        <v>14071400</v>
      </c>
      <c r="B54" s="68" t="s">
        <v>43</v>
      </c>
      <c r="C54" s="21">
        <v>60</v>
      </c>
      <c r="D54" s="21"/>
      <c r="E54" s="21"/>
      <c r="F54" s="22">
        <f t="shared" si="1"/>
        <v>60</v>
      </c>
      <c r="G54" s="9"/>
      <c r="H54" s="9"/>
      <c r="I54" s="9"/>
      <c r="J54" s="9"/>
      <c r="K54" s="8"/>
      <c r="L54" s="8"/>
      <c r="M54" s="8"/>
    </row>
    <row r="55" spans="1:13" ht="52.5" customHeight="1">
      <c r="A55" s="15">
        <v>14071500</v>
      </c>
      <c r="B55" s="68" t="s">
        <v>119</v>
      </c>
      <c r="C55" s="21"/>
      <c r="D55" s="21">
        <v>150</v>
      </c>
      <c r="E55" s="21"/>
      <c r="F55" s="22"/>
      <c r="G55" s="9"/>
      <c r="H55" s="9"/>
      <c r="I55" s="9"/>
      <c r="J55" s="9"/>
      <c r="K55" s="8"/>
      <c r="L55" s="8"/>
      <c r="M55" s="8"/>
    </row>
    <row r="56" spans="1:13" ht="54.75" customHeight="1">
      <c r="A56" s="15">
        <v>14071700</v>
      </c>
      <c r="B56" s="68" t="s">
        <v>44</v>
      </c>
      <c r="C56" s="21">
        <v>3200</v>
      </c>
      <c r="D56" s="21"/>
      <c r="E56" s="21"/>
      <c r="F56" s="22">
        <f aca="true" t="shared" si="2" ref="F56:F83">C56+D56</f>
        <v>3200</v>
      </c>
      <c r="G56" s="9"/>
      <c r="H56" s="9"/>
      <c r="I56" s="9"/>
      <c r="J56" s="9"/>
      <c r="K56" s="8"/>
      <c r="L56" s="8"/>
      <c r="M56" s="8"/>
    </row>
    <row r="57" spans="1:13" ht="53.25" customHeight="1">
      <c r="A57" s="15">
        <v>14071800</v>
      </c>
      <c r="B57" s="68" t="s">
        <v>45</v>
      </c>
      <c r="C57" s="21">
        <v>10</v>
      </c>
      <c r="D57" s="21"/>
      <c r="E57" s="21"/>
      <c r="F57" s="22">
        <f t="shared" si="2"/>
        <v>10</v>
      </c>
      <c r="G57" s="9"/>
      <c r="H57" s="9"/>
      <c r="I57" s="9"/>
      <c r="J57" s="9"/>
      <c r="K57" s="8"/>
      <c r="L57" s="8"/>
      <c r="M57" s="8"/>
    </row>
    <row r="58" spans="1:13" ht="21" customHeight="1">
      <c r="A58" s="33">
        <v>16000000</v>
      </c>
      <c r="B58" s="40" t="s">
        <v>46</v>
      </c>
      <c r="C58" s="19">
        <f>C59+C69+C70</f>
        <v>14570</v>
      </c>
      <c r="D58" s="19"/>
      <c r="E58" s="19"/>
      <c r="F58" s="20">
        <f t="shared" si="2"/>
        <v>14570</v>
      </c>
      <c r="G58" s="9"/>
      <c r="H58" s="9"/>
      <c r="I58" s="9"/>
      <c r="J58" s="9"/>
      <c r="K58" s="8"/>
      <c r="L58" s="8"/>
      <c r="M58" s="8"/>
    </row>
    <row r="59" spans="1:13" ht="17.25" customHeight="1">
      <c r="A59" s="33">
        <v>16010000</v>
      </c>
      <c r="B59" s="40" t="s">
        <v>47</v>
      </c>
      <c r="C59" s="19">
        <f>C60+C61+C62+C63+C64+C65+C66+C67</f>
        <v>5270</v>
      </c>
      <c r="D59" s="19"/>
      <c r="E59" s="19"/>
      <c r="F59" s="20">
        <f t="shared" si="2"/>
        <v>5270</v>
      </c>
      <c r="G59" s="12"/>
      <c r="H59" s="9"/>
      <c r="I59" s="9"/>
      <c r="J59" s="9"/>
      <c r="K59" s="8"/>
      <c r="L59" s="8"/>
      <c r="M59" s="8"/>
    </row>
    <row r="60" spans="1:13" ht="19.5" customHeight="1">
      <c r="A60" s="15">
        <v>16010100</v>
      </c>
      <c r="B60" s="38" t="s">
        <v>48</v>
      </c>
      <c r="C60" s="21">
        <v>100</v>
      </c>
      <c r="D60" s="21"/>
      <c r="E60" s="21"/>
      <c r="F60" s="22">
        <f t="shared" si="2"/>
        <v>100</v>
      </c>
      <c r="G60" s="9"/>
      <c r="H60" s="9"/>
      <c r="I60" s="9"/>
      <c r="J60" s="9"/>
      <c r="K60" s="8"/>
      <c r="L60" s="8"/>
      <c r="M60" s="8"/>
    </row>
    <row r="61" spans="1:13" ht="20.25" customHeight="1">
      <c r="A61" s="15">
        <v>16010200</v>
      </c>
      <c r="B61" s="38" t="s">
        <v>49</v>
      </c>
      <c r="C61" s="21">
        <v>1190</v>
      </c>
      <c r="D61" s="21"/>
      <c r="E61" s="21"/>
      <c r="F61" s="22">
        <f t="shared" si="2"/>
        <v>1190</v>
      </c>
      <c r="G61" s="9"/>
      <c r="H61" s="9"/>
      <c r="I61" s="9"/>
      <c r="J61" s="9"/>
      <c r="K61" s="8"/>
      <c r="L61" s="8"/>
      <c r="M61" s="8"/>
    </row>
    <row r="62" spans="1:13" ht="17.25" customHeight="1">
      <c r="A62" s="15">
        <v>16010400</v>
      </c>
      <c r="B62" s="38" t="s">
        <v>50</v>
      </c>
      <c r="C62" s="21">
        <v>51.5</v>
      </c>
      <c r="D62" s="21"/>
      <c r="E62" s="21"/>
      <c r="F62" s="22">
        <f t="shared" si="2"/>
        <v>51.5</v>
      </c>
      <c r="G62" s="9"/>
      <c r="H62" s="9"/>
      <c r="I62" s="9"/>
      <c r="J62" s="9"/>
      <c r="K62" s="8"/>
      <c r="L62" s="8"/>
      <c r="M62" s="8"/>
    </row>
    <row r="63" spans="1:13" ht="18.75" customHeight="1">
      <c r="A63" s="15">
        <v>16010500</v>
      </c>
      <c r="B63" s="38" t="s">
        <v>51</v>
      </c>
      <c r="C63" s="21">
        <v>3725.1</v>
      </c>
      <c r="D63" s="21"/>
      <c r="E63" s="21"/>
      <c r="F63" s="22">
        <f t="shared" si="2"/>
        <v>3725.1</v>
      </c>
      <c r="G63" s="9"/>
      <c r="H63" s="9"/>
      <c r="I63" s="9"/>
      <c r="J63" s="9"/>
      <c r="K63" s="8"/>
      <c r="L63" s="8"/>
      <c r="M63" s="8"/>
    </row>
    <row r="64" spans="1:13" ht="21" customHeight="1">
      <c r="A64" s="15">
        <v>16010600</v>
      </c>
      <c r="B64" s="38" t="s">
        <v>52</v>
      </c>
      <c r="C64" s="21">
        <v>1.7</v>
      </c>
      <c r="D64" s="21"/>
      <c r="E64" s="21"/>
      <c r="F64" s="22">
        <f t="shared" si="2"/>
        <v>1.7</v>
      </c>
      <c r="G64" s="9"/>
      <c r="H64" s="9"/>
      <c r="I64" s="9"/>
      <c r="J64" s="9"/>
      <c r="K64" s="8"/>
      <c r="L64" s="8"/>
      <c r="M64" s="8"/>
    </row>
    <row r="65" spans="1:13" ht="36.75" customHeight="1">
      <c r="A65" s="15">
        <v>16011300</v>
      </c>
      <c r="B65" s="68" t="s">
        <v>53</v>
      </c>
      <c r="C65" s="21">
        <v>1</v>
      </c>
      <c r="D65" s="21"/>
      <c r="E65" s="21"/>
      <c r="F65" s="22">
        <f t="shared" si="2"/>
        <v>1</v>
      </c>
      <c r="G65" s="9"/>
      <c r="H65" s="9"/>
      <c r="I65" s="9"/>
      <c r="J65" s="9"/>
      <c r="K65" s="8"/>
      <c r="L65" s="8"/>
      <c r="M65" s="8"/>
    </row>
    <row r="66" spans="1:13" ht="35.25" customHeight="1">
      <c r="A66" s="15">
        <v>16011500</v>
      </c>
      <c r="B66" s="68" t="s">
        <v>54</v>
      </c>
      <c r="C66" s="21">
        <v>200</v>
      </c>
      <c r="D66" s="21"/>
      <c r="E66" s="21"/>
      <c r="F66" s="22">
        <f t="shared" si="2"/>
        <v>200</v>
      </c>
      <c r="G66" s="9"/>
      <c r="H66" s="9"/>
      <c r="I66" s="9"/>
      <c r="J66" s="9"/>
      <c r="K66" s="8"/>
      <c r="L66" s="8"/>
      <c r="M66" s="8"/>
    </row>
    <row r="67" spans="1:13" ht="21" customHeight="1">
      <c r="A67" s="15">
        <v>16011600</v>
      </c>
      <c r="B67" s="38" t="s">
        <v>55</v>
      </c>
      <c r="C67" s="21">
        <v>0.7</v>
      </c>
      <c r="D67" s="21"/>
      <c r="E67" s="21"/>
      <c r="F67" s="22">
        <f t="shared" si="2"/>
        <v>0.7</v>
      </c>
      <c r="G67" s="9"/>
      <c r="H67" s="9"/>
      <c r="I67" s="9"/>
      <c r="J67" s="9"/>
      <c r="K67" s="8"/>
      <c r="L67" s="8"/>
      <c r="M67" s="8"/>
    </row>
    <row r="68" spans="1:13" ht="21.75" customHeight="1" hidden="1">
      <c r="A68" s="33">
        <v>16040000</v>
      </c>
      <c r="B68" s="40" t="s">
        <v>56</v>
      </c>
      <c r="C68" s="19">
        <f>C69</f>
        <v>0</v>
      </c>
      <c r="D68" s="19"/>
      <c r="E68" s="19"/>
      <c r="F68" s="20">
        <f t="shared" si="2"/>
        <v>0</v>
      </c>
      <c r="G68" s="9"/>
      <c r="H68" s="9"/>
      <c r="I68" s="9"/>
      <c r="J68" s="9"/>
      <c r="K68" s="8"/>
      <c r="L68" s="8"/>
      <c r="M68" s="8"/>
    </row>
    <row r="69" spans="1:13" ht="35.25" customHeight="1" hidden="1">
      <c r="A69" s="15">
        <v>16040100</v>
      </c>
      <c r="B69" s="38" t="s">
        <v>57</v>
      </c>
      <c r="C69" s="21"/>
      <c r="D69" s="21"/>
      <c r="E69" s="21"/>
      <c r="F69" s="22">
        <f t="shared" si="2"/>
        <v>0</v>
      </c>
      <c r="G69" s="9"/>
      <c r="H69" s="9"/>
      <c r="I69" s="9"/>
      <c r="J69" s="9"/>
      <c r="K69" s="8"/>
      <c r="L69" s="8"/>
      <c r="M69" s="8"/>
    </row>
    <row r="70" spans="1:13" ht="18.75" customHeight="1">
      <c r="A70" s="33">
        <v>16050000</v>
      </c>
      <c r="B70" s="40" t="s">
        <v>58</v>
      </c>
      <c r="C70" s="47">
        <f>C71+C72</f>
        <v>9300</v>
      </c>
      <c r="D70" s="19"/>
      <c r="E70" s="19"/>
      <c r="F70" s="20">
        <f t="shared" si="2"/>
        <v>9300</v>
      </c>
      <c r="G70" s="9"/>
      <c r="H70" s="9"/>
      <c r="I70" s="9"/>
      <c r="J70" s="9"/>
      <c r="K70" s="8"/>
      <c r="L70" s="8"/>
      <c r="M70" s="8"/>
    </row>
    <row r="71" spans="1:13" ht="35.25" customHeight="1">
      <c r="A71" s="15">
        <v>16050100</v>
      </c>
      <c r="B71" s="38" t="s">
        <v>59</v>
      </c>
      <c r="C71" s="46">
        <v>4800</v>
      </c>
      <c r="D71" s="21"/>
      <c r="E71" s="21"/>
      <c r="F71" s="22">
        <f t="shared" si="2"/>
        <v>4800</v>
      </c>
      <c r="G71" s="9"/>
      <c r="H71" s="9"/>
      <c r="I71" s="9"/>
      <c r="J71" s="9"/>
      <c r="K71" s="8"/>
      <c r="L71" s="8"/>
      <c r="M71" s="8"/>
    </row>
    <row r="72" spans="1:13" ht="23.25" customHeight="1">
      <c r="A72" s="15">
        <v>16050200</v>
      </c>
      <c r="B72" s="38" t="s">
        <v>60</v>
      </c>
      <c r="C72" s="46">
        <v>4500</v>
      </c>
      <c r="D72" s="21"/>
      <c r="E72" s="21"/>
      <c r="F72" s="22">
        <f t="shared" si="2"/>
        <v>4500</v>
      </c>
      <c r="G72" s="9"/>
      <c r="H72" s="9"/>
      <c r="I72" s="9"/>
      <c r="J72" s="9"/>
      <c r="K72" s="8"/>
      <c r="L72" s="8"/>
      <c r="M72" s="8"/>
    </row>
    <row r="73" spans="1:13" ht="24" customHeight="1">
      <c r="A73" s="33">
        <v>20000000</v>
      </c>
      <c r="B73" s="40" t="s">
        <v>61</v>
      </c>
      <c r="C73" s="19">
        <f>C74+C77+C84+C88</f>
        <v>4147.4</v>
      </c>
      <c r="D73" s="19">
        <f>SUM(D91+D88)</f>
        <v>17577.031</v>
      </c>
      <c r="E73" s="19"/>
      <c r="F73" s="20">
        <f t="shared" si="2"/>
        <v>21724.430999999997</v>
      </c>
      <c r="G73" s="9"/>
      <c r="H73" s="9"/>
      <c r="I73" s="9"/>
      <c r="J73" s="9"/>
      <c r="K73" s="8"/>
      <c r="L73" s="8"/>
      <c r="M73" s="8"/>
    </row>
    <row r="74" spans="1:13" ht="22.5" customHeight="1">
      <c r="A74" s="33">
        <v>21000000</v>
      </c>
      <c r="B74" s="40" t="s">
        <v>62</v>
      </c>
      <c r="C74" s="19">
        <f>C75</f>
        <v>125.7</v>
      </c>
      <c r="D74" s="19"/>
      <c r="E74" s="19"/>
      <c r="F74" s="20">
        <f t="shared" si="2"/>
        <v>125.7</v>
      </c>
      <c r="G74" s="9"/>
      <c r="H74" s="9"/>
      <c r="I74" s="9"/>
      <c r="J74" s="9"/>
      <c r="K74" s="8"/>
      <c r="L74" s="8"/>
      <c r="M74" s="8"/>
    </row>
    <row r="75" spans="1:13" ht="22.5" customHeight="1">
      <c r="A75" s="33">
        <v>21080000</v>
      </c>
      <c r="B75" s="40" t="s">
        <v>63</v>
      </c>
      <c r="C75" s="19">
        <f>C76</f>
        <v>125.7</v>
      </c>
      <c r="D75" s="19"/>
      <c r="E75" s="19"/>
      <c r="F75" s="20">
        <f t="shared" si="2"/>
        <v>125.7</v>
      </c>
      <c r="G75" s="9"/>
      <c r="H75" s="9"/>
      <c r="I75" s="9"/>
      <c r="J75" s="9"/>
      <c r="K75" s="8"/>
      <c r="L75" s="8"/>
      <c r="M75" s="8"/>
    </row>
    <row r="76" spans="1:13" ht="22.5" customHeight="1">
      <c r="A76" s="15">
        <v>21081100</v>
      </c>
      <c r="B76" s="38" t="s">
        <v>71</v>
      </c>
      <c r="C76" s="21">
        <v>125.7</v>
      </c>
      <c r="D76" s="21"/>
      <c r="E76" s="21"/>
      <c r="F76" s="22">
        <f t="shared" si="2"/>
        <v>125.7</v>
      </c>
      <c r="G76" s="9"/>
      <c r="H76" s="9"/>
      <c r="I76" s="9"/>
      <c r="J76" s="9"/>
      <c r="K76" s="8"/>
      <c r="L76" s="8"/>
      <c r="M76" s="8"/>
    </row>
    <row r="77" spans="1:13" ht="37.5" customHeight="1">
      <c r="A77" s="33">
        <v>22000000</v>
      </c>
      <c r="B77" s="40" t="s">
        <v>64</v>
      </c>
      <c r="C77" s="19">
        <f>C78+C79+C81</f>
        <v>3771.7</v>
      </c>
      <c r="D77" s="19"/>
      <c r="E77" s="19"/>
      <c r="F77" s="20">
        <f t="shared" si="2"/>
        <v>3771.7</v>
      </c>
      <c r="G77" s="9"/>
      <c r="H77" s="9"/>
      <c r="I77" s="9"/>
      <c r="J77" s="9"/>
      <c r="K77" s="8"/>
      <c r="L77" s="8"/>
      <c r="M77" s="8"/>
    </row>
    <row r="78" spans="1:13" ht="23.25" customHeight="1" thickBot="1">
      <c r="A78" s="88">
        <v>22020000</v>
      </c>
      <c r="B78" s="89" t="s">
        <v>65</v>
      </c>
      <c r="C78" s="90">
        <v>20</v>
      </c>
      <c r="D78" s="90"/>
      <c r="E78" s="90"/>
      <c r="F78" s="91">
        <f t="shared" si="2"/>
        <v>20</v>
      </c>
      <c r="G78" s="9"/>
      <c r="H78" s="9"/>
      <c r="I78" s="9"/>
      <c r="J78" s="9"/>
      <c r="K78" s="8"/>
      <c r="L78" s="8"/>
      <c r="M78" s="8"/>
    </row>
    <row r="79" spans="1:13" ht="39.75" customHeight="1">
      <c r="A79" s="83">
        <v>22080000</v>
      </c>
      <c r="B79" s="84" t="s">
        <v>66</v>
      </c>
      <c r="C79" s="85">
        <f>C80</f>
        <v>2200</v>
      </c>
      <c r="D79" s="85"/>
      <c r="E79" s="85"/>
      <c r="F79" s="86">
        <f t="shared" si="2"/>
        <v>2200</v>
      </c>
      <c r="G79" s="9"/>
      <c r="H79" s="9"/>
      <c r="I79" s="9"/>
      <c r="J79" s="9"/>
      <c r="K79" s="8"/>
      <c r="L79" s="8"/>
      <c r="M79" s="8"/>
    </row>
    <row r="80" spans="1:13" ht="35.25" customHeight="1">
      <c r="A80" s="15">
        <v>22080400</v>
      </c>
      <c r="B80" s="38" t="s">
        <v>67</v>
      </c>
      <c r="C80" s="21">
        <v>2200</v>
      </c>
      <c r="D80" s="21"/>
      <c r="E80" s="21"/>
      <c r="F80" s="22">
        <f t="shared" si="2"/>
        <v>2200</v>
      </c>
      <c r="G80" s="9"/>
      <c r="H80" s="9"/>
      <c r="I80" s="9"/>
      <c r="J80" s="9"/>
      <c r="K80" s="8"/>
      <c r="L80" s="8"/>
      <c r="M80" s="8"/>
    </row>
    <row r="81" spans="1:13" ht="18" customHeight="1">
      <c r="A81" s="33">
        <v>22090000</v>
      </c>
      <c r="B81" s="40" t="s">
        <v>68</v>
      </c>
      <c r="C81" s="47">
        <f>C82+C83</f>
        <v>1551.7</v>
      </c>
      <c r="D81" s="19"/>
      <c r="E81" s="19"/>
      <c r="F81" s="20">
        <f t="shared" si="2"/>
        <v>1551.7</v>
      </c>
      <c r="G81" s="9"/>
      <c r="H81" s="9"/>
      <c r="I81" s="9"/>
      <c r="J81" s="9"/>
      <c r="K81" s="8"/>
      <c r="L81" s="8"/>
      <c r="M81" s="8"/>
    </row>
    <row r="82" spans="1:13" ht="58.5" customHeight="1">
      <c r="A82" s="15">
        <v>22090100</v>
      </c>
      <c r="B82" s="68" t="s">
        <v>69</v>
      </c>
      <c r="C82" s="21">
        <v>1431.7</v>
      </c>
      <c r="D82" s="21"/>
      <c r="E82" s="21"/>
      <c r="F82" s="22">
        <f t="shared" si="2"/>
        <v>1431.7</v>
      </c>
      <c r="G82" s="9"/>
      <c r="H82" s="9"/>
      <c r="I82" s="9"/>
      <c r="J82" s="9"/>
      <c r="K82" s="8"/>
      <c r="L82" s="8"/>
      <c r="M82" s="8"/>
    </row>
    <row r="83" spans="1:13" ht="53.25" customHeight="1">
      <c r="A83" s="15">
        <v>22090400</v>
      </c>
      <c r="B83" s="68" t="s">
        <v>70</v>
      </c>
      <c r="C83" s="21">
        <v>120</v>
      </c>
      <c r="D83" s="21"/>
      <c r="E83" s="21"/>
      <c r="F83" s="22">
        <f t="shared" si="2"/>
        <v>120</v>
      </c>
      <c r="G83" s="9"/>
      <c r="H83" s="9"/>
      <c r="I83" s="9"/>
      <c r="J83" s="9"/>
      <c r="K83" s="8"/>
      <c r="L83" s="8"/>
      <c r="M83" s="8"/>
    </row>
    <row r="84" spans="1:13" ht="18.75" hidden="1">
      <c r="A84" s="33">
        <v>24000000</v>
      </c>
      <c r="B84" s="40" t="s">
        <v>72</v>
      </c>
      <c r="C84" s="19">
        <f>C85+C86</f>
        <v>0</v>
      </c>
      <c r="D84" s="19">
        <f>D85+D86</f>
        <v>0</v>
      </c>
      <c r="E84" s="19">
        <f>E85+E86</f>
        <v>0</v>
      </c>
      <c r="F84" s="20"/>
      <c r="G84" s="9"/>
      <c r="H84" s="9"/>
      <c r="I84" s="9"/>
      <c r="J84" s="9"/>
      <c r="K84" s="8"/>
      <c r="L84" s="8"/>
      <c r="M84" s="8"/>
    </row>
    <row r="85" spans="1:13" ht="34.5" customHeight="1" hidden="1">
      <c r="A85" s="15">
        <v>24030000</v>
      </c>
      <c r="B85" s="38" t="s">
        <v>73</v>
      </c>
      <c r="C85" s="21">
        <f>D85+E85+F85</f>
        <v>0</v>
      </c>
      <c r="D85" s="21">
        <v>0</v>
      </c>
      <c r="E85" s="21">
        <v>0</v>
      </c>
      <c r="F85" s="20"/>
      <c r="G85" s="9"/>
      <c r="H85" s="9"/>
      <c r="I85" s="9"/>
      <c r="J85" s="9"/>
      <c r="K85" s="8"/>
      <c r="L85" s="8"/>
      <c r="M85" s="8"/>
    </row>
    <row r="86" spans="1:13" ht="18.75" hidden="1">
      <c r="A86" s="33">
        <v>24060000</v>
      </c>
      <c r="B86" s="40" t="s">
        <v>63</v>
      </c>
      <c r="C86" s="19">
        <f>C87</f>
        <v>0</v>
      </c>
      <c r="D86" s="19">
        <f>D87</f>
        <v>0</v>
      </c>
      <c r="E86" s="19">
        <f>E87</f>
        <v>0</v>
      </c>
      <c r="F86" s="20"/>
      <c r="G86" s="9"/>
      <c r="H86" s="9"/>
      <c r="I86" s="9"/>
      <c r="J86" s="9"/>
      <c r="K86" s="8"/>
      <c r="L86" s="8"/>
      <c r="M86" s="8"/>
    </row>
    <row r="87" spans="1:13" ht="18.75" hidden="1">
      <c r="A87" s="15">
        <v>24060300</v>
      </c>
      <c r="B87" s="38" t="s">
        <v>63</v>
      </c>
      <c r="C87" s="21">
        <f>D87+E87+F87</f>
        <v>0</v>
      </c>
      <c r="D87" s="21">
        <v>0</v>
      </c>
      <c r="E87" s="21">
        <v>0</v>
      </c>
      <c r="F87" s="20"/>
      <c r="G87" s="9"/>
      <c r="H87" s="9"/>
      <c r="I87" s="9"/>
      <c r="J87" s="9"/>
      <c r="K87" s="8"/>
      <c r="L87" s="8"/>
      <c r="M87" s="8"/>
    </row>
    <row r="88" spans="1:13" ht="18.75">
      <c r="A88" s="33">
        <v>24060000</v>
      </c>
      <c r="B88" s="40" t="s">
        <v>63</v>
      </c>
      <c r="C88" s="19">
        <f>C89</f>
        <v>250</v>
      </c>
      <c r="D88" s="19">
        <f>D90</f>
        <v>10</v>
      </c>
      <c r="E88" s="19"/>
      <c r="F88" s="20">
        <f>C88+D88</f>
        <v>260</v>
      </c>
      <c r="G88" s="9"/>
      <c r="H88" s="9"/>
      <c r="I88" s="9"/>
      <c r="J88" s="9"/>
      <c r="K88" s="8"/>
      <c r="L88" s="8"/>
      <c r="M88" s="8"/>
    </row>
    <row r="89" spans="1:13" ht="18.75">
      <c r="A89" s="15">
        <v>24060300</v>
      </c>
      <c r="B89" s="38" t="s">
        <v>63</v>
      </c>
      <c r="C89" s="21">
        <f>50+200</f>
        <v>250</v>
      </c>
      <c r="D89" s="21"/>
      <c r="E89" s="21"/>
      <c r="F89" s="20"/>
      <c r="G89" s="9"/>
      <c r="H89" s="9"/>
      <c r="I89" s="9"/>
      <c r="J89" s="9"/>
      <c r="K89" s="8"/>
      <c r="L89" s="8"/>
      <c r="M89" s="8"/>
    </row>
    <row r="90" spans="1:13" ht="56.25">
      <c r="A90" s="15">
        <v>24062100</v>
      </c>
      <c r="B90" s="68" t="s">
        <v>118</v>
      </c>
      <c r="C90" s="21"/>
      <c r="D90" s="21">
        <v>10</v>
      </c>
      <c r="E90" s="21"/>
      <c r="F90" s="22">
        <f aca="true" t="shared" si="3" ref="F90:F108">C90+D90</f>
        <v>10</v>
      </c>
      <c r="G90" s="9"/>
      <c r="H90" s="9"/>
      <c r="I90" s="9"/>
      <c r="J90" s="9"/>
      <c r="K90" s="8"/>
      <c r="L90" s="8"/>
      <c r="M90" s="8"/>
    </row>
    <row r="91" spans="1:13" ht="24.75" customHeight="1">
      <c r="A91" s="33">
        <v>25000000</v>
      </c>
      <c r="B91" s="40" t="s">
        <v>91</v>
      </c>
      <c r="C91" s="47"/>
      <c r="D91" s="47">
        <f>D92+D97</f>
        <v>17567.031</v>
      </c>
      <c r="E91" s="47"/>
      <c r="F91" s="20">
        <f t="shared" si="3"/>
        <v>17567.031</v>
      </c>
      <c r="G91" s="9"/>
      <c r="H91" s="9"/>
      <c r="I91" s="9"/>
      <c r="J91" s="9"/>
      <c r="K91" s="8"/>
      <c r="L91" s="8"/>
      <c r="M91" s="8"/>
    </row>
    <row r="92" spans="1:13" ht="24.75" customHeight="1">
      <c r="A92" s="33">
        <v>25010000</v>
      </c>
      <c r="B92" s="40" t="s">
        <v>92</v>
      </c>
      <c r="C92" s="47"/>
      <c r="D92" s="47">
        <f>SUM(D93:D96)</f>
        <v>16449.099</v>
      </c>
      <c r="E92" s="47"/>
      <c r="F92" s="20">
        <f t="shared" si="3"/>
        <v>16449.099</v>
      </c>
      <c r="G92" s="9"/>
      <c r="H92" s="9"/>
      <c r="I92" s="9"/>
      <c r="J92" s="9"/>
      <c r="K92" s="8"/>
      <c r="L92" s="8"/>
      <c r="M92" s="8"/>
    </row>
    <row r="93" spans="1:13" ht="37.5">
      <c r="A93" s="15">
        <v>25010100</v>
      </c>
      <c r="B93" s="68" t="s">
        <v>93</v>
      </c>
      <c r="C93" s="21"/>
      <c r="D93" s="46">
        <v>14437.125</v>
      </c>
      <c r="E93" s="21"/>
      <c r="F93" s="22">
        <f t="shared" si="3"/>
        <v>14437.125</v>
      </c>
      <c r="G93" s="9"/>
      <c r="H93" s="9"/>
      <c r="I93" s="9"/>
      <c r="J93" s="9"/>
      <c r="K93" s="8"/>
      <c r="L93" s="8"/>
      <c r="M93" s="8"/>
    </row>
    <row r="94" spans="1:13" ht="37.5">
      <c r="A94" s="15">
        <v>25010200</v>
      </c>
      <c r="B94" s="68" t="s">
        <v>94</v>
      </c>
      <c r="C94" s="21"/>
      <c r="D94" s="46">
        <v>5</v>
      </c>
      <c r="E94" s="21"/>
      <c r="F94" s="22">
        <f t="shared" si="3"/>
        <v>5</v>
      </c>
      <c r="G94" s="9"/>
      <c r="H94" s="9"/>
      <c r="I94" s="9"/>
      <c r="J94" s="9"/>
      <c r="K94" s="8"/>
      <c r="L94" s="8"/>
      <c r="M94" s="8"/>
    </row>
    <row r="95" spans="1:13" ht="25.5" customHeight="1">
      <c r="A95" s="15">
        <v>25010300</v>
      </c>
      <c r="B95" s="68" t="s">
        <v>95</v>
      </c>
      <c r="C95" s="21"/>
      <c r="D95" s="46">
        <v>1186.674</v>
      </c>
      <c r="E95" s="21"/>
      <c r="F95" s="22">
        <f t="shared" si="3"/>
        <v>1186.674</v>
      </c>
      <c r="G95" s="9"/>
      <c r="H95" s="9"/>
      <c r="I95" s="9"/>
      <c r="J95" s="9"/>
      <c r="K95" s="8"/>
      <c r="L95" s="8"/>
      <c r="M95" s="8"/>
    </row>
    <row r="96" spans="1:13" ht="42" customHeight="1">
      <c r="A96" s="15">
        <v>25010400</v>
      </c>
      <c r="B96" s="68" t="s">
        <v>104</v>
      </c>
      <c r="C96" s="21"/>
      <c r="D96" s="46">
        <v>820.3</v>
      </c>
      <c r="E96" s="21"/>
      <c r="F96" s="22">
        <f t="shared" si="3"/>
        <v>820.3</v>
      </c>
      <c r="G96" s="9"/>
      <c r="H96" s="9"/>
      <c r="I96" s="9"/>
      <c r="J96" s="9"/>
      <c r="K96" s="8"/>
      <c r="L96" s="8"/>
      <c r="M96" s="8"/>
    </row>
    <row r="97" spans="1:13" ht="27" customHeight="1">
      <c r="A97" s="33">
        <v>25020000</v>
      </c>
      <c r="B97" s="40" t="s">
        <v>96</v>
      </c>
      <c r="C97" s="47"/>
      <c r="D97" s="47">
        <f>SUM(D98:D99)</f>
        <v>1117.932</v>
      </c>
      <c r="E97" s="47"/>
      <c r="F97" s="20">
        <f t="shared" si="3"/>
        <v>1117.932</v>
      </c>
      <c r="G97" s="9"/>
      <c r="H97" s="9"/>
      <c r="I97" s="9"/>
      <c r="J97" s="9"/>
      <c r="K97" s="8"/>
      <c r="L97" s="8"/>
      <c r="M97" s="8"/>
    </row>
    <row r="98" spans="1:13" ht="37.5">
      <c r="A98" s="15">
        <v>25020100</v>
      </c>
      <c r="B98" s="38" t="s">
        <v>97</v>
      </c>
      <c r="C98" s="21"/>
      <c r="D98" s="46">
        <v>1012.358</v>
      </c>
      <c r="E98" s="21"/>
      <c r="F98" s="22">
        <f t="shared" si="3"/>
        <v>1012.358</v>
      </c>
      <c r="G98" s="9"/>
      <c r="H98" s="9"/>
      <c r="I98" s="9"/>
      <c r="J98" s="9"/>
      <c r="K98" s="8"/>
      <c r="L98" s="8"/>
      <c r="M98" s="8"/>
    </row>
    <row r="99" spans="1:13" ht="45" customHeight="1">
      <c r="A99" s="15">
        <v>25020200</v>
      </c>
      <c r="B99" s="68" t="s">
        <v>98</v>
      </c>
      <c r="C99" s="21"/>
      <c r="D99" s="46">
        <v>105.574</v>
      </c>
      <c r="E99" s="21"/>
      <c r="F99" s="22">
        <f t="shared" si="3"/>
        <v>105.574</v>
      </c>
      <c r="G99" s="9"/>
      <c r="H99" s="9"/>
      <c r="I99" s="9"/>
      <c r="J99" s="9"/>
      <c r="K99" s="8"/>
      <c r="L99" s="8"/>
      <c r="M99" s="8"/>
    </row>
    <row r="100" spans="1:13" ht="23.25" customHeight="1">
      <c r="A100" s="10">
        <v>30000000</v>
      </c>
      <c r="B100" s="41" t="s">
        <v>74</v>
      </c>
      <c r="C100" s="19">
        <f>C101+C103</f>
        <v>0</v>
      </c>
      <c r="D100" s="19">
        <f>D101+D103</f>
        <v>45199.2</v>
      </c>
      <c r="E100" s="19">
        <f>E101+E103</f>
        <v>45199.2</v>
      </c>
      <c r="F100" s="20">
        <f t="shared" si="3"/>
        <v>45199.2</v>
      </c>
      <c r="G100" s="9"/>
      <c r="H100" s="9"/>
      <c r="I100" s="9"/>
      <c r="J100" s="9"/>
      <c r="K100" s="8"/>
      <c r="L100" s="8"/>
      <c r="M100" s="8"/>
    </row>
    <row r="101" spans="1:13" ht="30.75" customHeight="1">
      <c r="A101" s="10">
        <v>31000000</v>
      </c>
      <c r="B101" s="41" t="s">
        <v>75</v>
      </c>
      <c r="C101" s="19">
        <f>C102</f>
        <v>0</v>
      </c>
      <c r="D101" s="19">
        <f>D102</f>
        <v>15105</v>
      </c>
      <c r="E101" s="19">
        <f>E102</f>
        <v>15105</v>
      </c>
      <c r="F101" s="20">
        <f t="shared" si="3"/>
        <v>15105</v>
      </c>
      <c r="G101" s="9"/>
      <c r="H101" s="9"/>
      <c r="I101" s="9"/>
      <c r="J101" s="9"/>
      <c r="K101" s="8"/>
      <c r="L101" s="8"/>
      <c r="M101" s="8"/>
    </row>
    <row r="102" spans="1:13" ht="56.25">
      <c r="A102" s="11">
        <v>31030000</v>
      </c>
      <c r="B102" s="69" t="s">
        <v>76</v>
      </c>
      <c r="C102" s="21"/>
      <c r="D102" s="21">
        <f>15900*0.95</f>
        <v>15105</v>
      </c>
      <c r="E102" s="21">
        <f>D102</f>
        <v>15105</v>
      </c>
      <c r="F102" s="22">
        <f t="shared" si="3"/>
        <v>15105</v>
      </c>
      <c r="G102" s="9"/>
      <c r="H102" s="9"/>
      <c r="I102" s="9"/>
      <c r="J102" s="9"/>
      <c r="K102" s="8"/>
      <c r="L102" s="8"/>
      <c r="M102" s="8"/>
    </row>
    <row r="103" spans="1:13" ht="33" customHeight="1">
      <c r="A103" s="10">
        <v>33000000</v>
      </c>
      <c r="B103" s="41" t="s">
        <v>77</v>
      </c>
      <c r="C103" s="19">
        <f>C104</f>
        <v>0</v>
      </c>
      <c r="D103" s="19">
        <f>D104</f>
        <v>30094.2</v>
      </c>
      <c r="E103" s="19">
        <f>E104</f>
        <v>30094.2</v>
      </c>
      <c r="F103" s="20">
        <f t="shared" si="3"/>
        <v>30094.2</v>
      </c>
      <c r="G103" s="9"/>
      <c r="H103" s="9"/>
      <c r="I103" s="9"/>
      <c r="J103" s="9"/>
      <c r="K103" s="8"/>
      <c r="L103" s="8"/>
      <c r="M103" s="8"/>
    </row>
    <row r="104" spans="1:13" ht="21.75" customHeight="1">
      <c r="A104" s="11">
        <v>33010000</v>
      </c>
      <c r="B104" s="42" t="s">
        <v>78</v>
      </c>
      <c r="C104" s="21"/>
      <c r="D104" s="46">
        <f>26594.2+3500</f>
        <v>30094.2</v>
      </c>
      <c r="E104" s="21">
        <f>D104</f>
        <v>30094.2</v>
      </c>
      <c r="F104" s="22">
        <f t="shared" si="3"/>
        <v>30094.2</v>
      </c>
      <c r="G104" s="9"/>
      <c r="H104" s="9"/>
      <c r="I104" s="9"/>
      <c r="J104" s="9"/>
      <c r="K104" s="8"/>
      <c r="L104" s="8"/>
      <c r="M104" s="8"/>
    </row>
    <row r="105" spans="1:13" ht="24.75" customHeight="1">
      <c r="A105" s="10">
        <v>50000000</v>
      </c>
      <c r="B105" s="41" t="s">
        <v>79</v>
      </c>
      <c r="C105" s="19">
        <f>C106+C109</f>
        <v>0</v>
      </c>
      <c r="D105" s="19">
        <f>D106+D109</f>
        <v>610</v>
      </c>
      <c r="E105" s="21"/>
      <c r="F105" s="20">
        <f t="shared" si="3"/>
        <v>610</v>
      </c>
      <c r="G105" s="9"/>
      <c r="H105" s="9"/>
      <c r="I105" s="9"/>
      <c r="J105" s="9"/>
      <c r="K105" s="8"/>
      <c r="L105" s="8"/>
      <c r="M105" s="8"/>
    </row>
    <row r="106" spans="1:13" ht="37.5" customHeight="1">
      <c r="A106" s="10">
        <v>50080000</v>
      </c>
      <c r="B106" s="41" t="s">
        <v>80</v>
      </c>
      <c r="C106" s="21"/>
      <c r="D106" s="19">
        <f>D107+D108</f>
        <v>135</v>
      </c>
      <c r="E106" s="21"/>
      <c r="F106" s="20">
        <f t="shared" si="3"/>
        <v>135</v>
      </c>
      <c r="G106" s="9"/>
      <c r="H106" s="9"/>
      <c r="I106" s="9"/>
      <c r="J106" s="9"/>
      <c r="K106" s="8"/>
      <c r="L106" s="8"/>
      <c r="M106" s="8"/>
    </row>
    <row r="107" spans="1:13" ht="52.5" customHeight="1">
      <c r="A107" s="11">
        <v>50080200</v>
      </c>
      <c r="B107" s="69" t="s">
        <v>81</v>
      </c>
      <c r="C107" s="21"/>
      <c r="D107" s="21">
        <v>122.5</v>
      </c>
      <c r="E107" s="21"/>
      <c r="F107" s="22">
        <f t="shared" si="3"/>
        <v>122.5</v>
      </c>
      <c r="G107" s="9"/>
      <c r="H107" s="9"/>
      <c r="I107" s="9"/>
      <c r="J107" s="9"/>
      <c r="K107" s="8"/>
      <c r="L107" s="8"/>
      <c r="M107" s="8"/>
    </row>
    <row r="108" spans="1:13" ht="38.25" customHeight="1">
      <c r="A108" s="11">
        <v>50080300</v>
      </c>
      <c r="B108" s="69" t="s">
        <v>82</v>
      </c>
      <c r="C108" s="21"/>
      <c r="D108" s="21">
        <v>12.5</v>
      </c>
      <c r="E108" s="21"/>
      <c r="F108" s="22">
        <f t="shared" si="3"/>
        <v>12.5</v>
      </c>
      <c r="G108" s="9"/>
      <c r="H108" s="9"/>
      <c r="I108" s="9"/>
      <c r="J108" s="9"/>
      <c r="K108" s="8"/>
      <c r="L108" s="8"/>
      <c r="M108" s="8"/>
    </row>
    <row r="109" spans="1:13" ht="36" customHeight="1" thickBot="1">
      <c r="A109" s="13">
        <v>50110000</v>
      </c>
      <c r="B109" s="43" t="s">
        <v>83</v>
      </c>
      <c r="C109" s="25"/>
      <c r="D109" s="26">
        <v>475</v>
      </c>
      <c r="E109" s="25"/>
      <c r="F109" s="27">
        <f>D109</f>
        <v>475</v>
      </c>
      <c r="G109" s="9"/>
      <c r="H109" s="9"/>
      <c r="I109" s="9"/>
      <c r="J109" s="9"/>
      <c r="K109" s="8"/>
      <c r="L109" s="8"/>
      <c r="M109" s="8"/>
    </row>
    <row r="110" spans="1:13" ht="21.75" customHeight="1" thickBot="1">
      <c r="A110" s="35"/>
      <c r="B110" s="44" t="s">
        <v>84</v>
      </c>
      <c r="C110" s="28">
        <f>C73+C12</f>
        <v>228062.2</v>
      </c>
      <c r="D110" s="28">
        <f>D73+D12+D100+D105</f>
        <v>69099.231</v>
      </c>
      <c r="E110" s="28">
        <f>E100</f>
        <v>45199.2</v>
      </c>
      <c r="F110" s="29">
        <f aca="true" t="shared" si="4" ref="F110:F128">C110+D110</f>
        <v>297161.431</v>
      </c>
      <c r="G110" s="9"/>
      <c r="H110" s="81">
        <f>C110+C114</f>
        <v>296749.80000000005</v>
      </c>
      <c r="I110" s="14">
        <f>1762.1/H110</f>
        <v>0.0059379989472612945</v>
      </c>
      <c r="J110" s="14"/>
      <c r="K110" s="8"/>
      <c r="L110" s="8"/>
      <c r="M110" s="8"/>
    </row>
    <row r="111" spans="1:13" ht="22.5" customHeight="1" thickBot="1">
      <c r="A111" s="36">
        <v>40000000</v>
      </c>
      <c r="B111" s="39" t="s">
        <v>85</v>
      </c>
      <c r="C111" s="28">
        <f>C112</f>
        <v>160675.1</v>
      </c>
      <c r="D111" s="28">
        <f>D112</f>
        <v>15970</v>
      </c>
      <c r="E111" s="28">
        <f>E112</f>
        <v>14970</v>
      </c>
      <c r="F111" s="29">
        <f t="shared" si="4"/>
        <v>176645.1</v>
      </c>
      <c r="G111" s="9"/>
      <c r="H111" s="9"/>
      <c r="I111" s="9"/>
      <c r="J111" s="9"/>
      <c r="K111" s="8"/>
      <c r="L111" s="8"/>
      <c r="M111" s="8"/>
    </row>
    <row r="112" spans="1:13" ht="21.75" customHeight="1" thickBot="1">
      <c r="A112" s="36">
        <v>41000000</v>
      </c>
      <c r="B112" s="39" t="s">
        <v>86</v>
      </c>
      <c r="C112" s="73">
        <f>C113+C116</f>
        <v>160675.1</v>
      </c>
      <c r="D112" s="28">
        <f>D116</f>
        <v>15970</v>
      </c>
      <c r="E112" s="28">
        <f>E116</f>
        <v>14970</v>
      </c>
      <c r="F112" s="29">
        <f t="shared" si="4"/>
        <v>176645.1</v>
      </c>
      <c r="G112" s="9"/>
      <c r="H112" s="9"/>
      <c r="I112" s="9"/>
      <c r="J112" s="9"/>
      <c r="K112" s="8"/>
      <c r="L112" s="8"/>
      <c r="M112" s="8"/>
    </row>
    <row r="113" spans="1:13" ht="20.25" customHeight="1" thickBot="1">
      <c r="A113" s="36">
        <v>41020000</v>
      </c>
      <c r="B113" s="39" t="s">
        <v>87</v>
      </c>
      <c r="C113" s="28">
        <f>C114+C115</f>
        <v>68687.6</v>
      </c>
      <c r="D113" s="28"/>
      <c r="E113" s="28"/>
      <c r="F113" s="29">
        <f t="shared" si="4"/>
        <v>68687.6</v>
      </c>
      <c r="G113" s="9"/>
      <c r="H113" s="9"/>
      <c r="I113" s="9"/>
      <c r="J113" s="9"/>
      <c r="K113" s="8"/>
      <c r="L113" s="8"/>
      <c r="M113" s="8"/>
    </row>
    <row r="114" spans="1:13" ht="18.75" customHeight="1">
      <c r="A114" s="48">
        <v>41020100</v>
      </c>
      <c r="B114" s="50" t="s">
        <v>88</v>
      </c>
      <c r="C114" s="51">
        <v>68687.6</v>
      </c>
      <c r="D114" s="51"/>
      <c r="E114" s="51"/>
      <c r="F114" s="52">
        <f t="shared" si="4"/>
        <v>68687.6</v>
      </c>
      <c r="G114" s="9"/>
      <c r="H114" s="9"/>
      <c r="I114" s="9"/>
      <c r="J114" s="9"/>
      <c r="K114" s="8"/>
      <c r="L114" s="8"/>
      <c r="M114" s="8"/>
    </row>
    <row r="115" spans="1:13" ht="41.25" customHeight="1" thickBot="1">
      <c r="A115" s="34">
        <v>41020600</v>
      </c>
      <c r="B115" s="64" t="s">
        <v>111</v>
      </c>
      <c r="C115" s="25"/>
      <c r="D115" s="25"/>
      <c r="E115" s="25"/>
      <c r="F115" s="67">
        <f t="shared" si="4"/>
        <v>0</v>
      </c>
      <c r="G115" s="9"/>
      <c r="H115" s="9"/>
      <c r="I115" s="9"/>
      <c r="J115" s="9"/>
      <c r="K115" s="8"/>
      <c r="L115" s="8"/>
      <c r="M115" s="8"/>
    </row>
    <row r="116" spans="1:13" ht="24.75" customHeight="1" thickBot="1">
      <c r="A116" s="36">
        <v>41030000</v>
      </c>
      <c r="B116" s="39" t="s">
        <v>89</v>
      </c>
      <c r="C116" s="28">
        <f>C117+C119+C120+C121+C124+C118+C122+C123</f>
        <v>91987.5</v>
      </c>
      <c r="D116" s="28">
        <f>D122+D124+D126+D125+D123+D120+D119+D118+D117</f>
        <v>15970</v>
      </c>
      <c r="E116" s="28">
        <f>E122+E124+E126+E125+E123+E120+E119+E118+E117</f>
        <v>14970</v>
      </c>
      <c r="F116" s="29">
        <f t="shared" si="4"/>
        <v>107957.5</v>
      </c>
      <c r="G116" s="9"/>
      <c r="H116" s="9"/>
      <c r="I116" s="9"/>
      <c r="J116" s="9"/>
      <c r="K116" s="8"/>
      <c r="L116" s="8"/>
      <c r="M116" s="8"/>
    </row>
    <row r="117" spans="1:13" ht="70.5" customHeight="1">
      <c r="A117" s="65">
        <v>41030600</v>
      </c>
      <c r="B117" s="70" t="s">
        <v>115</v>
      </c>
      <c r="C117" s="66">
        <v>49569</v>
      </c>
      <c r="D117" s="66"/>
      <c r="E117" s="66"/>
      <c r="F117" s="67">
        <f t="shared" si="4"/>
        <v>49569</v>
      </c>
      <c r="G117" s="9"/>
      <c r="H117" s="9"/>
      <c r="I117" s="9"/>
      <c r="J117" s="9"/>
      <c r="K117" s="8"/>
      <c r="L117" s="8"/>
      <c r="M117" s="8"/>
    </row>
    <row r="118" spans="1:13" ht="90" customHeight="1">
      <c r="A118" s="15">
        <v>41030800</v>
      </c>
      <c r="B118" s="71" t="s">
        <v>125</v>
      </c>
      <c r="C118" s="21">
        <v>26234.3</v>
      </c>
      <c r="D118" s="74">
        <v>0</v>
      </c>
      <c r="E118" s="21"/>
      <c r="F118" s="67">
        <f t="shared" si="4"/>
        <v>26234.3</v>
      </c>
      <c r="G118" s="97">
        <f>C118+C119+C117+C120+C123+C125</f>
        <v>106457.5</v>
      </c>
      <c r="H118" s="9"/>
      <c r="I118" s="9"/>
      <c r="J118" s="9"/>
      <c r="K118" s="8"/>
      <c r="L118" s="8"/>
      <c r="M118" s="8"/>
    </row>
    <row r="119" spans="1:13" ht="161.25" customHeight="1">
      <c r="A119" s="15">
        <v>41030900</v>
      </c>
      <c r="B119" s="71" t="s">
        <v>106</v>
      </c>
      <c r="C119" s="21">
        <v>14548.3</v>
      </c>
      <c r="D119" s="21"/>
      <c r="E119" s="21"/>
      <c r="F119" s="67">
        <f t="shared" si="4"/>
        <v>14548.3</v>
      </c>
      <c r="G119" s="9"/>
      <c r="H119" s="9"/>
      <c r="I119" s="9"/>
      <c r="J119" s="9"/>
      <c r="K119" s="8"/>
      <c r="L119" s="8"/>
      <c r="M119" s="8"/>
    </row>
    <row r="120" spans="1:13" ht="72" customHeight="1">
      <c r="A120" s="15">
        <v>41031000</v>
      </c>
      <c r="B120" s="71" t="s">
        <v>107</v>
      </c>
      <c r="C120" s="21">
        <v>329.5</v>
      </c>
      <c r="D120" s="74">
        <v>0</v>
      </c>
      <c r="E120" s="21"/>
      <c r="F120" s="67">
        <f t="shared" si="4"/>
        <v>329.5</v>
      </c>
      <c r="G120" s="9"/>
      <c r="H120" s="9"/>
      <c r="I120" s="9"/>
      <c r="J120" s="9"/>
      <c r="K120" s="8"/>
      <c r="L120" s="8"/>
      <c r="M120" s="8"/>
    </row>
    <row r="121" spans="1:13" ht="109.5" customHeight="1" hidden="1">
      <c r="A121" s="34">
        <v>41032300</v>
      </c>
      <c r="B121" s="72" t="s">
        <v>108</v>
      </c>
      <c r="C121" s="25"/>
      <c r="D121" s="25"/>
      <c r="E121" s="25"/>
      <c r="F121" s="30">
        <f t="shared" si="4"/>
        <v>0</v>
      </c>
      <c r="G121" s="9"/>
      <c r="H121" s="9"/>
      <c r="I121" s="9"/>
      <c r="J121" s="9"/>
      <c r="K121" s="8"/>
      <c r="L121" s="8"/>
      <c r="M121" s="8"/>
    </row>
    <row r="122" spans="1:13" ht="111" customHeight="1" hidden="1">
      <c r="A122" s="15">
        <v>41034300</v>
      </c>
      <c r="B122" s="71" t="s">
        <v>109</v>
      </c>
      <c r="C122" s="21"/>
      <c r="D122" s="21"/>
      <c r="E122" s="21"/>
      <c r="F122" s="30">
        <f t="shared" si="4"/>
        <v>0</v>
      </c>
      <c r="G122" s="9"/>
      <c r="H122" s="9"/>
      <c r="I122" s="9"/>
      <c r="J122" s="9"/>
      <c r="K122" s="8"/>
      <c r="L122" s="8"/>
      <c r="M122" s="8"/>
    </row>
    <row r="123" spans="1:13" ht="125.25" customHeight="1">
      <c r="A123" s="15">
        <v>41035800</v>
      </c>
      <c r="B123" s="71" t="s">
        <v>116</v>
      </c>
      <c r="C123" s="21">
        <v>806.4</v>
      </c>
      <c r="D123" s="21"/>
      <c r="E123" s="21"/>
      <c r="F123" s="30">
        <f t="shared" si="4"/>
        <v>806.4</v>
      </c>
      <c r="G123" s="9"/>
      <c r="H123" s="53"/>
      <c r="I123" s="9"/>
      <c r="J123" s="9"/>
      <c r="K123" s="8"/>
      <c r="L123" s="8"/>
      <c r="M123" s="8"/>
    </row>
    <row r="124" spans="1:13" ht="54.75" customHeight="1">
      <c r="A124" s="34">
        <v>41037100</v>
      </c>
      <c r="B124" s="72" t="s">
        <v>110</v>
      </c>
      <c r="C124" s="25">
        <v>500</v>
      </c>
      <c r="D124" s="25">
        <v>1000</v>
      </c>
      <c r="E124" s="25"/>
      <c r="F124" s="30">
        <f t="shared" si="4"/>
        <v>1500</v>
      </c>
      <c r="G124" s="9"/>
      <c r="H124" s="53"/>
      <c r="I124" s="9"/>
      <c r="J124" s="9"/>
      <c r="K124" s="8"/>
      <c r="L124" s="8"/>
      <c r="M124" s="8"/>
    </row>
    <row r="125" spans="1:13" ht="54.75" customHeight="1">
      <c r="A125" s="15"/>
      <c r="B125" s="79" t="s">
        <v>122</v>
      </c>
      <c r="C125" s="21">
        <v>14970</v>
      </c>
      <c r="D125" s="21"/>
      <c r="E125" s="21"/>
      <c r="F125" s="30">
        <f t="shared" si="4"/>
        <v>14970</v>
      </c>
      <c r="G125" s="9"/>
      <c r="H125" s="53"/>
      <c r="I125" s="9"/>
      <c r="J125" s="9"/>
      <c r="K125" s="8"/>
      <c r="L125" s="8"/>
      <c r="M125" s="8"/>
    </row>
    <row r="126" spans="1:13" ht="46.5" customHeight="1" thickBot="1">
      <c r="A126" s="77">
        <v>43010000</v>
      </c>
      <c r="B126" s="80" t="s">
        <v>123</v>
      </c>
      <c r="C126" s="78"/>
      <c r="D126" s="21">
        <v>14970</v>
      </c>
      <c r="E126" s="21">
        <v>14970</v>
      </c>
      <c r="F126" s="30">
        <f t="shared" si="4"/>
        <v>14970</v>
      </c>
      <c r="G126" s="9"/>
      <c r="H126" s="53"/>
      <c r="I126" s="9"/>
      <c r="J126" s="9"/>
      <c r="K126" s="8"/>
      <c r="L126" s="8"/>
      <c r="M126" s="8"/>
    </row>
    <row r="127" spans="1:13" ht="24.75" customHeight="1" thickBot="1">
      <c r="A127" s="49"/>
      <c r="B127" s="44" t="s">
        <v>90</v>
      </c>
      <c r="C127" s="37">
        <f>C111+C110</f>
        <v>388737.30000000005</v>
      </c>
      <c r="D127" s="37">
        <f>D111+D110</f>
        <v>85069.231</v>
      </c>
      <c r="E127" s="37">
        <f>E111+E110</f>
        <v>60169.2</v>
      </c>
      <c r="F127" s="29">
        <f t="shared" si="4"/>
        <v>473806.5310000001</v>
      </c>
      <c r="G127" s="14"/>
      <c r="H127" s="14"/>
      <c r="I127" s="14"/>
      <c r="J127" s="14"/>
      <c r="K127" s="8"/>
      <c r="L127" s="8"/>
      <c r="M127" s="8"/>
    </row>
    <row r="128" spans="1:13" ht="39.75" customHeight="1" hidden="1" thickBot="1">
      <c r="A128" s="18"/>
      <c r="B128" s="45" t="s">
        <v>124</v>
      </c>
      <c r="C128" s="31">
        <f>C127-1762.1</f>
        <v>386975.20000000007</v>
      </c>
      <c r="D128" s="32"/>
      <c r="E128" s="32"/>
      <c r="F128" s="82">
        <f t="shared" si="4"/>
        <v>386975.20000000007</v>
      </c>
      <c r="G128" s="8"/>
      <c r="H128" s="8"/>
      <c r="I128" s="8"/>
      <c r="J128" s="8"/>
      <c r="K128" s="8"/>
      <c r="L128" s="8"/>
      <c r="M128" s="8"/>
    </row>
    <row r="129" spans="1:13" ht="20.25">
      <c r="A129" s="125"/>
      <c r="B129" s="125"/>
      <c r="C129" s="125"/>
      <c r="D129" s="125"/>
      <c r="E129" s="125"/>
      <c r="F129" s="125"/>
      <c r="G129" s="8"/>
      <c r="H129" s="54"/>
      <c r="I129" s="8"/>
      <c r="J129" s="8"/>
      <c r="K129" s="8"/>
      <c r="L129" s="8"/>
      <c r="M129" s="8"/>
    </row>
    <row r="130" spans="1:8" ht="37.5" customHeight="1">
      <c r="A130" s="121"/>
      <c r="B130" s="122"/>
      <c r="C130" s="122"/>
      <c r="D130" s="8"/>
      <c r="E130" s="119"/>
      <c r="F130" s="120"/>
      <c r="H130" s="6"/>
    </row>
    <row r="131" spans="1:8" ht="12.75" customHeight="1">
      <c r="A131" s="122"/>
      <c r="B131" s="122"/>
      <c r="C131" s="122"/>
      <c r="D131" s="8"/>
      <c r="E131" s="120"/>
      <c r="F131" s="120"/>
      <c r="H131" s="6"/>
    </row>
    <row r="132" ht="12.75">
      <c r="H132" s="6"/>
    </row>
    <row r="133" spans="2:8" ht="70.5" customHeight="1">
      <c r="B133" s="56"/>
      <c r="H133" s="55"/>
    </row>
    <row r="134" spans="2:8" ht="18.75">
      <c r="B134" s="56"/>
      <c r="H134" s="6"/>
    </row>
    <row r="135" spans="2:8" ht="97.5" customHeight="1">
      <c r="B135" s="56"/>
      <c r="H135" s="6"/>
    </row>
    <row r="136" spans="2:8" ht="18.75">
      <c r="B136" s="56"/>
      <c r="H136" s="6"/>
    </row>
    <row r="137" spans="2:8" ht="18.75">
      <c r="B137" s="57"/>
      <c r="H137" s="6"/>
    </row>
    <row r="138" spans="2:8" ht="18.75">
      <c r="B138" s="57"/>
      <c r="H138" s="6"/>
    </row>
    <row r="139" spans="2:8" ht="56.25" customHeight="1">
      <c r="B139" s="57"/>
      <c r="H139" s="6"/>
    </row>
    <row r="140" spans="2:8" ht="18.75">
      <c r="B140" s="57"/>
      <c r="H140" s="6"/>
    </row>
    <row r="141" spans="2:8" ht="18.75">
      <c r="B141" s="57"/>
      <c r="H141" s="6"/>
    </row>
    <row r="142" spans="2:8" ht="18.75">
      <c r="B142" s="57"/>
      <c r="H142" s="55"/>
    </row>
    <row r="143" spans="2:8" ht="18.75">
      <c r="B143" s="58"/>
      <c r="H143" s="6"/>
    </row>
    <row r="144" spans="2:8" ht="18.75">
      <c r="B144" s="59"/>
      <c r="H144" s="55"/>
    </row>
    <row r="145" spans="2:8" ht="18.75">
      <c r="B145" s="60"/>
      <c r="H145" s="6"/>
    </row>
    <row r="146" ht="18.75">
      <c r="B146" s="60"/>
    </row>
    <row r="147" ht="18.75">
      <c r="B147" s="60"/>
    </row>
    <row r="148" ht="18.75">
      <c r="B148" s="60"/>
    </row>
    <row r="149" ht="18.75">
      <c r="B149" s="61"/>
    </row>
    <row r="150" ht="18.75">
      <c r="B150" s="60"/>
    </row>
    <row r="151" ht="18.75">
      <c r="B151" s="60"/>
    </row>
    <row r="152" ht="18.75">
      <c r="B152" s="60"/>
    </row>
    <row r="153" ht="18.75">
      <c r="B153" s="60"/>
    </row>
    <row r="154" ht="18.75">
      <c r="B154" s="60"/>
    </row>
    <row r="155" ht="18.75">
      <c r="B155" s="60"/>
    </row>
    <row r="156" ht="18.75">
      <c r="B156" s="60"/>
    </row>
    <row r="157" ht="18.75">
      <c r="B157" s="60"/>
    </row>
    <row r="158" ht="18.75">
      <c r="B158" s="60"/>
    </row>
    <row r="159" ht="18.75">
      <c r="B159" s="60"/>
    </row>
    <row r="160" ht="114.75" customHeight="1">
      <c r="B160" s="61"/>
    </row>
    <row r="161" ht="18.75">
      <c r="B161" s="60"/>
    </row>
    <row r="162" ht="129.75" customHeight="1">
      <c r="B162" s="61"/>
    </row>
    <row r="163" ht="18.75">
      <c r="B163" s="60"/>
    </row>
    <row r="164" ht="18.75">
      <c r="B164" s="59"/>
    </row>
    <row r="165" ht="18.75">
      <c r="B165" s="59"/>
    </row>
    <row r="166" ht="18.75">
      <c r="B166" s="59"/>
    </row>
    <row r="167" ht="18.75">
      <c r="B167" s="59"/>
    </row>
    <row r="168" ht="18.75">
      <c r="B168" s="59"/>
    </row>
    <row r="169" ht="18.75">
      <c r="B169" s="59"/>
    </row>
    <row r="170" ht="18.75">
      <c r="B170" s="59"/>
    </row>
    <row r="171" ht="18.75">
      <c r="B171" s="59"/>
    </row>
    <row r="172" ht="18.75">
      <c r="B172" s="59"/>
    </row>
    <row r="173" ht="18.75">
      <c r="B173" s="59"/>
    </row>
    <row r="174" ht="18.75">
      <c r="B174" s="59"/>
    </row>
    <row r="175" ht="18.75">
      <c r="B175" s="59"/>
    </row>
    <row r="176" ht="18.75">
      <c r="B176" s="59"/>
    </row>
    <row r="177" ht="18.75">
      <c r="B177" s="59"/>
    </row>
    <row r="178" ht="18.75">
      <c r="B178" s="59"/>
    </row>
    <row r="179" ht="18.75">
      <c r="B179" s="59"/>
    </row>
    <row r="180" ht="18.75">
      <c r="B180" s="59"/>
    </row>
    <row r="181" ht="18.75">
      <c r="B181" s="59"/>
    </row>
    <row r="182" ht="18.75">
      <c r="B182" s="59"/>
    </row>
    <row r="183" ht="18.75">
      <c r="B183" s="62"/>
    </row>
    <row r="184" ht="18.75">
      <c r="B184" s="62"/>
    </row>
    <row r="185" ht="18.75">
      <c r="B185" s="62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  <row r="542" ht="18">
      <c r="B542" s="63"/>
    </row>
    <row r="543" ht="18">
      <c r="B543" s="63"/>
    </row>
    <row r="544" ht="18">
      <c r="B544" s="63"/>
    </row>
    <row r="545" ht="18">
      <c r="B545" s="63"/>
    </row>
    <row r="546" ht="18">
      <c r="B546" s="63"/>
    </row>
    <row r="547" ht="18">
      <c r="B547" s="63"/>
    </row>
    <row r="548" ht="18">
      <c r="B548" s="63"/>
    </row>
    <row r="549" ht="18">
      <c r="B549" s="63"/>
    </row>
    <row r="550" ht="18">
      <c r="B550" s="63"/>
    </row>
    <row r="551" ht="18">
      <c r="B551" s="63"/>
    </row>
    <row r="552" ht="18">
      <c r="B552" s="63"/>
    </row>
    <row r="553" ht="18">
      <c r="B553" s="63"/>
    </row>
    <row r="554" ht="18">
      <c r="B554" s="63"/>
    </row>
    <row r="555" ht="18">
      <c r="B555" s="63"/>
    </row>
    <row r="556" ht="18">
      <c r="B556" s="63"/>
    </row>
    <row r="557" ht="18">
      <c r="B557" s="63"/>
    </row>
    <row r="558" ht="18">
      <c r="B558" s="63"/>
    </row>
    <row r="559" ht="18">
      <c r="B559" s="63"/>
    </row>
    <row r="560" ht="18">
      <c r="B560" s="63"/>
    </row>
    <row r="561" ht="18">
      <c r="B561" s="63"/>
    </row>
    <row r="562" ht="18">
      <c r="B562" s="63"/>
    </row>
    <row r="563" ht="18">
      <c r="B563" s="63"/>
    </row>
    <row r="564" ht="18">
      <c r="B564" s="63"/>
    </row>
    <row r="565" ht="18">
      <c r="B565" s="63"/>
    </row>
    <row r="566" ht="18">
      <c r="B566" s="63"/>
    </row>
    <row r="567" ht="18">
      <c r="B567" s="63"/>
    </row>
    <row r="568" ht="18">
      <c r="B568" s="63"/>
    </row>
    <row r="569" ht="18">
      <c r="B569" s="63"/>
    </row>
    <row r="570" ht="18">
      <c r="B570" s="63"/>
    </row>
    <row r="571" ht="18">
      <c r="B571" s="63"/>
    </row>
    <row r="572" ht="18">
      <c r="B572" s="63"/>
    </row>
    <row r="573" ht="18">
      <c r="B573" s="63"/>
    </row>
    <row r="574" ht="18">
      <c r="B574" s="63"/>
    </row>
    <row r="575" ht="18">
      <c r="B575" s="63"/>
    </row>
    <row r="576" ht="18">
      <c r="B576" s="63"/>
    </row>
    <row r="577" ht="18">
      <c r="B577" s="63"/>
    </row>
    <row r="578" ht="18">
      <c r="B578" s="63"/>
    </row>
    <row r="579" ht="18">
      <c r="B579" s="63"/>
    </row>
    <row r="580" ht="18">
      <c r="B580" s="63"/>
    </row>
    <row r="581" ht="18">
      <c r="B581" s="63"/>
    </row>
    <row r="582" ht="18">
      <c r="B582" s="63"/>
    </row>
    <row r="583" ht="18">
      <c r="B583" s="63"/>
    </row>
    <row r="584" ht="18">
      <c r="B584" s="63"/>
    </row>
    <row r="585" ht="18">
      <c r="B585" s="63"/>
    </row>
    <row r="586" ht="18">
      <c r="B586" s="63"/>
    </row>
    <row r="587" ht="18">
      <c r="B587" s="63"/>
    </row>
    <row r="588" ht="18">
      <c r="B588" s="63"/>
    </row>
    <row r="589" ht="18">
      <c r="B589" s="63"/>
    </row>
    <row r="590" ht="18">
      <c r="B590" s="63"/>
    </row>
    <row r="591" ht="18">
      <c r="B591" s="63"/>
    </row>
    <row r="592" ht="18">
      <c r="B592" s="63"/>
    </row>
    <row r="593" ht="18">
      <c r="B593" s="63"/>
    </row>
    <row r="594" ht="18">
      <c r="B594" s="63"/>
    </row>
    <row r="595" ht="18">
      <c r="B595" s="63"/>
    </row>
    <row r="596" ht="18">
      <c r="B596" s="63"/>
    </row>
    <row r="597" ht="18">
      <c r="B597" s="63"/>
    </row>
    <row r="598" ht="18">
      <c r="B598" s="63"/>
    </row>
    <row r="599" ht="18">
      <c r="B599" s="63"/>
    </row>
    <row r="600" ht="18">
      <c r="B600" s="63"/>
    </row>
    <row r="601" ht="18">
      <c r="B601" s="63"/>
    </row>
    <row r="602" ht="18">
      <c r="B602" s="63"/>
    </row>
    <row r="603" ht="18">
      <c r="B603" s="63"/>
    </row>
    <row r="604" ht="18">
      <c r="B604" s="63"/>
    </row>
    <row r="605" ht="18">
      <c r="B605" s="63"/>
    </row>
    <row r="606" ht="18">
      <c r="B606" s="63"/>
    </row>
    <row r="607" ht="18">
      <c r="B607" s="63"/>
    </row>
    <row r="608" ht="18">
      <c r="B608" s="63"/>
    </row>
    <row r="609" ht="18">
      <c r="B609" s="63"/>
    </row>
    <row r="610" ht="18">
      <c r="B610" s="63"/>
    </row>
    <row r="611" ht="18">
      <c r="B611" s="63"/>
    </row>
    <row r="612" ht="18">
      <c r="B612" s="63"/>
    </row>
    <row r="613" ht="18">
      <c r="B613" s="63"/>
    </row>
    <row r="614" ht="18">
      <c r="B614" s="63"/>
    </row>
    <row r="615" ht="18">
      <c r="B615" s="63"/>
    </row>
    <row r="616" ht="18">
      <c r="B616" s="63"/>
    </row>
    <row r="617" ht="18">
      <c r="B617" s="63"/>
    </row>
    <row r="618" ht="18">
      <c r="B618" s="63"/>
    </row>
    <row r="619" ht="18">
      <c r="B619" s="63"/>
    </row>
    <row r="620" ht="18">
      <c r="B620" s="63"/>
    </row>
    <row r="621" ht="18">
      <c r="B621" s="63"/>
    </row>
    <row r="622" ht="18">
      <c r="B622" s="63"/>
    </row>
    <row r="623" ht="18">
      <c r="B623" s="63"/>
    </row>
    <row r="624" ht="18">
      <c r="B624" s="63"/>
    </row>
    <row r="625" ht="18">
      <c r="B625" s="63"/>
    </row>
    <row r="626" ht="18">
      <c r="B626" s="63"/>
    </row>
    <row r="627" ht="18">
      <c r="B627" s="63"/>
    </row>
    <row r="628" ht="18">
      <c r="B628" s="63"/>
    </row>
    <row r="629" ht="18">
      <c r="B629" s="63"/>
    </row>
    <row r="630" ht="18">
      <c r="B630" s="63"/>
    </row>
    <row r="631" ht="18">
      <c r="B631" s="63"/>
    </row>
    <row r="632" ht="18">
      <c r="B632" s="63"/>
    </row>
    <row r="633" ht="18">
      <c r="B633" s="63"/>
    </row>
    <row r="634" ht="18">
      <c r="B634" s="63"/>
    </row>
    <row r="635" ht="18">
      <c r="B635" s="63"/>
    </row>
    <row r="636" ht="18">
      <c r="B636" s="63"/>
    </row>
    <row r="637" ht="18">
      <c r="B637" s="63"/>
    </row>
    <row r="638" ht="18">
      <c r="B638" s="63"/>
    </row>
    <row r="639" ht="18">
      <c r="B639" s="63"/>
    </row>
    <row r="640" ht="18">
      <c r="B640" s="63"/>
    </row>
    <row r="641" ht="18">
      <c r="B641" s="63"/>
    </row>
    <row r="642" ht="18">
      <c r="B642" s="63"/>
    </row>
    <row r="643" ht="18">
      <c r="B643" s="63"/>
    </row>
    <row r="644" ht="18">
      <c r="B644" s="63"/>
    </row>
    <row r="645" ht="18">
      <c r="B645" s="63"/>
    </row>
    <row r="646" ht="18">
      <c r="B646" s="63"/>
    </row>
    <row r="647" ht="18">
      <c r="B647" s="63"/>
    </row>
    <row r="648" ht="18">
      <c r="B648" s="63"/>
    </row>
    <row r="649" ht="18">
      <c r="B649" s="63"/>
    </row>
    <row r="650" ht="18">
      <c r="B650" s="63"/>
    </row>
    <row r="651" ht="18">
      <c r="B651" s="63"/>
    </row>
  </sheetData>
  <mergeCells count="12">
    <mergeCell ref="C2:F2"/>
    <mergeCell ref="F10:F11"/>
    <mergeCell ref="A10:A11"/>
    <mergeCell ref="B10:B11"/>
    <mergeCell ref="C10:C11"/>
    <mergeCell ref="C3:F3"/>
    <mergeCell ref="E130:F131"/>
    <mergeCell ref="A130:C131"/>
    <mergeCell ref="D4:F4"/>
    <mergeCell ref="A7:F7"/>
    <mergeCell ref="D10:E10"/>
    <mergeCell ref="A129:F129"/>
  </mergeCells>
  <printOptions/>
  <pageMargins left="0.44" right="0.1968503937007874" top="0.4724409448818898" bottom="0.5118110236220472" header="0.2755905511811024" footer="0.5118110236220472"/>
  <pageSetup horizontalDpi="600" verticalDpi="600" orientation="portrait" paperSize="9" scale="69" r:id="rId1"/>
  <rowBreaks count="4" manualBreakCount="4">
    <brk id="42" max="5" man="1"/>
    <brk id="78" max="5" man="1"/>
    <brk id="112" max="5" man="1"/>
    <brk id="13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541"/>
  <sheetViews>
    <sheetView showZeros="0" tabSelected="1" view="pageBreakPreview" zoomScale="65" zoomScaleSheetLayoutView="65" workbookViewId="0" topLeftCell="A1">
      <selection activeCell="D1" sqref="D1"/>
    </sheetView>
  </sheetViews>
  <sheetFormatPr defaultColWidth="9.00390625" defaultRowHeight="12.75"/>
  <cols>
    <col min="1" max="1" width="12.75390625" style="0" customWidth="1"/>
    <col min="2" max="2" width="72.625" style="0" customWidth="1"/>
    <col min="3" max="3" width="14.875" style="0" customWidth="1"/>
    <col min="4" max="5" width="12.625" style="0" customWidth="1"/>
    <col min="6" max="6" width="14.375" style="0" customWidth="1"/>
    <col min="7" max="7" width="11.875" style="0" customWidth="1"/>
    <col min="8" max="8" width="53.375" style="0" customWidth="1"/>
    <col min="9" max="9" width="11.875" style="0" bestFit="1" customWidth="1"/>
    <col min="10" max="10" width="11.625" style="0" bestFit="1" customWidth="1"/>
  </cols>
  <sheetData>
    <row r="1" spans="4:6" ht="18.75">
      <c r="D1" s="16" t="s">
        <v>99</v>
      </c>
      <c r="E1" s="16"/>
      <c r="F1" s="16"/>
    </row>
    <row r="2" spans="3:6" ht="18.75">
      <c r="C2" s="112" t="s">
        <v>101</v>
      </c>
      <c r="D2" s="112"/>
      <c r="E2" s="112"/>
      <c r="F2" s="112"/>
    </row>
    <row r="3" spans="3:6" ht="18.75">
      <c r="C3" s="112" t="s">
        <v>255</v>
      </c>
      <c r="D3" s="112"/>
      <c r="E3" s="112"/>
      <c r="F3" s="112"/>
    </row>
    <row r="4" spans="4:6" ht="18.75">
      <c r="D4" s="123"/>
      <c r="E4" s="123"/>
      <c r="F4" s="123"/>
    </row>
    <row r="5" spans="4:6" ht="18">
      <c r="D5" s="1"/>
      <c r="E5" s="1"/>
      <c r="F5" s="1"/>
    </row>
    <row r="6" spans="4:6" ht="25.5" customHeight="1">
      <c r="D6" s="2"/>
      <c r="E6" s="2"/>
      <c r="F6" s="2"/>
    </row>
    <row r="7" spans="1:6" ht="52.5" customHeight="1">
      <c r="A7" s="124" t="s">
        <v>128</v>
      </c>
      <c r="B7" s="124"/>
      <c r="C7" s="124"/>
      <c r="D7" s="124"/>
      <c r="E7" s="124"/>
      <c r="F7" s="124"/>
    </row>
    <row r="8" spans="1:256" ht="30" customHeight="1">
      <c r="A8" s="126"/>
      <c r="B8" s="126"/>
      <c r="C8" s="126"/>
      <c r="D8" s="126"/>
      <c r="E8" s="126" t="s">
        <v>126</v>
      </c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 t="s">
        <v>126</v>
      </c>
      <c r="BF8" s="126"/>
      <c r="BG8" s="126" t="s">
        <v>126</v>
      </c>
      <c r="BH8" s="126"/>
      <c r="BI8" s="126" t="s">
        <v>126</v>
      </c>
      <c r="BJ8" s="126"/>
      <c r="BK8" s="126" t="s">
        <v>126</v>
      </c>
      <c r="BL8" s="126"/>
      <c r="BM8" s="126" t="s">
        <v>126</v>
      </c>
      <c r="BN8" s="126"/>
      <c r="BO8" s="126" t="s">
        <v>126</v>
      </c>
      <c r="BP8" s="126"/>
      <c r="BQ8" s="126" t="s">
        <v>126</v>
      </c>
      <c r="BR8" s="126"/>
      <c r="BS8" s="126" t="s">
        <v>126</v>
      </c>
      <c r="BT8" s="126"/>
      <c r="BU8" s="126" t="s">
        <v>126</v>
      </c>
      <c r="BV8" s="126"/>
      <c r="BW8" s="126" t="s">
        <v>126</v>
      </c>
      <c r="BX8" s="126"/>
      <c r="BY8" s="126" t="s">
        <v>126</v>
      </c>
      <c r="BZ8" s="126"/>
      <c r="CA8" s="126" t="s">
        <v>126</v>
      </c>
      <c r="CB8" s="126"/>
      <c r="CC8" s="126" t="s">
        <v>126</v>
      </c>
      <c r="CD8" s="126"/>
      <c r="CE8" s="126" t="s">
        <v>126</v>
      </c>
      <c r="CF8" s="126"/>
      <c r="CG8" s="126" t="s">
        <v>126</v>
      </c>
      <c r="CH8" s="126"/>
      <c r="CI8" s="126" t="s">
        <v>126</v>
      </c>
      <c r="CJ8" s="126"/>
      <c r="CK8" s="126" t="s">
        <v>126</v>
      </c>
      <c r="CL8" s="126"/>
      <c r="CM8" s="126" t="s">
        <v>126</v>
      </c>
      <c r="CN8" s="126"/>
      <c r="CO8" s="126" t="s">
        <v>126</v>
      </c>
      <c r="CP8" s="126"/>
      <c r="CQ8" s="126" t="s">
        <v>126</v>
      </c>
      <c r="CR8" s="126"/>
      <c r="CS8" s="126" t="s">
        <v>126</v>
      </c>
      <c r="CT8" s="126"/>
      <c r="CU8" s="126" t="s">
        <v>126</v>
      </c>
      <c r="CV8" s="126"/>
      <c r="CW8" s="126" t="s">
        <v>126</v>
      </c>
      <c r="CX8" s="126"/>
      <c r="CY8" s="126" t="s">
        <v>126</v>
      </c>
      <c r="CZ8" s="126"/>
      <c r="DA8" s="126" t="s">
        <v>126</v>
      </c>
      <c r="DB8" s="126"/>
      <c r="DC8" s="126" t="s">
        <v>126</v>
      </c>
      <c r="DD8" s="126"/>
      <c r="DE8" s="126" t="s">
        <v>126</v>
      </c>
      <c r="DF8" s="126"/>
      <c r="DG8" s="126" t="s">
        <v>126</v>
      </c>
      <c r="DH8" s="126"/>
      <c r="DI8" s="126" t="s">
        <v>126</v>
      </c>
      <c r="DJ8" s="126"/>
      <c r="DK8" s="126" t="s">
        <v>126</v>
      </c>
      <c r="DL8" s="126"/>
      <c r="DM8" s="126" t="s">
        <v>126</v>
      </c>
      <c r="DN8" s="126"/>
      <c r="DO8" s="126" t="s">
        <v>126</v>
      </c>
      <c r="DP8" s="126"/>
      <c r="DQ8" s="126" t="s">
        <v>126</v>
      </c>
      <c r="DR8" s="126"/>
      <c r="DS8" s="126" t="s">
        <v>126</v>
      </c>
      <c r="DT8" s="126"/>
      <c r="DU8" s="126" t="s">
        <v>126</v>
      </c>
      <c r="DV8" s="126"/>
      <c r="DW8" s="126" t="s">
        <v>126</v>
      </c>
      <c r="DX8" s="126"/>
      <c r="DY8" s="126" t="s">
        <v>126</v>
      </c>
      <c r="DZ8" s="126"/>
      <c r="EA8" s="126" t="s">
        <v>126</v>
      </c>
      <c r="EB8" s="126"/>
      <c r="EC8" s="126" t="s">
        <v>126</v>
      </c>
      <c r="ED8" s="126"/>
      <c r="EE8" s="126" t="s">
        <v>126</v>
      </c>
      <c r="EF8" s="126"/>
      <c r="EG8" s="126" t="s">
        <v>126</v>
      </c>
      <c r="EH8" s="126"/>
      <c r="EI8" s="126" t="s">
        <v>126</v>
      </c>
      <c r="EJ8" s="126"/>
      <c r="EK8" s="126" t="s">
        <v>126</v>
      </c>
      <c r="EL8" s="126"/>
      <c r="EM8" s="126" t="s">
        <v>126</v>
      </c>
      <c r="EN8" s="126"/>
      <c r="EO8" s="126" t="s">
        <v>126</v>
      </c>
      <c r="EP8" s="126"/>
      <c r="EQ8" s="126" t="s">
        <v>126</v>
      </c>
      <c r="ER8" s="126"/>
      <c r="ES8" s="126" t="s">
        <v>126</v>
      </c>
      <c r="ET8" s="126"/>
      <c r="EU8" s="126" t="s">
        <v>126</v>
      </c>
      <c r="EV8" s="126"/>
      <c r="EW8" s="126" t="s">
        <v>126</v>
      </c>
      <c r="EX8" s="126"/>
      <c r="EY8" s="126" t="s">
        <v>126</v>
      </c>
      <c r="EZ8" s="126"/>
      <c r="FA8" s="126" t="s">
        <v>126</v>
      </c>
      <c r="FB8" s="126"/>
      <c r="FC8" s="126" t="s">
        <v>126</v>
      </c>
      <c r="FD8" s="126"/>
      <c r="FE8" s="126" t="s">
        <v>126</v>
      </c>
      <c r="FF8" s="126"/>
      <c r="FG8" s="126" t="s">
        <v>126</v>
      </c>
      <c r="FH8" s="126"/>
      <c r="FI8" s="126" t="s">
        <v>126</v>
      </c>
      <c r="FJ8" s="126"/>
      <c r="FK8" s="126" t="s">
        <v>126</v>
      </c>
      <c r="FL8" s="126"/>
      <c r="FM8" s="126" t="s">
        <v>126</v>
      </c>
      <c r="FN8" s="126"/>
      <c r="FO8" s="126" t="s">
        <v>126</v>
      </c>
      <c r="FP8" s="126"/>
      <c r="FQ8" s="126" t="s">
        <v>126</v>
      </c>
      <c r="FR8" s="126"/>
      <c r="FS8" s="126" t="s">
        <v>126</v>
      </c>
      <c r="FT8" s="126"/>
      <c r="FU8" s="126" t="s">
        <v>126</v>
      </c>
      <c r="FV8" s="126"/>
      <c r="FW8" s="126" t="s">
        <v>126</v>
      </c>
      <c r="FX8" s="126"/>
      <c r="FY8" s="126" t="s">
        <v>126</v>
      </c>
      <c r="FZ8" s="126"/>
      <c r="GA8" s="126" t="s">
        <v>126</v>
      </c>
      <c r="GB8" s="126"/>
      <c r="GC8" s="126" t="s">
        <v>126</v>
      </c>
      <c r="GD8" s="126"/>
      <c r="GE8" s="126" t="s">
        <v>126</v>
      </c>
      <c r="GF8" s="126"/>
      <c r="GG8" s="126" t="s">
        <v>126</v>
      </c>
      <c r="GH8" s="126"/>
      <c r="GI8" s="126" t="s">
        <v>126</v>
      </c>
      <c r="GJ8" s="126"/>
      <c r="GK8" s="126" t="s">
        <v>126</v>
      </c>
      <c r="GL8" s="126"/>
      <c r="GM8" s="126" t="s">
        <v>126</v>
      </c>
      <c r="GN8" s="126"/>
      <c r="GO8" s="126" t="s">
        <v>126</v>
      </c>
      <c r="GP8" s="126"/>
      <c r="GQ8" s="126" t="s">
        <v>126</v>
      </c>
      <c r="GR8" s="126"/>
      <c r="GS8" s="126" t="s">
        <v>126</v>
      </c>
      <c r="GT8" s="126"/>
      <c r="GU8" s="126" t="s">
        <v>126</v>
      </c>
      <c r="GV8" s="126"/>
      <c r="GW8" s="126" t="s">
        <v>126</v>
      </c>
      <c r="GX8" s="126"/>
      <c r="GY8" s="126" t="s">
        <v>126</v>
      </c>
      <c r="GZ8" s="126"/>
      <c r="HA8" s="126" t="s">
        <v>126</v>
      </c>
      <c r="HB8" s="126"/>
      <c r="HC8" s="126" t="s">
        <v>126</v>
      </c>
      <c r="HD8" s="126"/>
      <c r="HE8" s="126" t="s">
        <v>126</v>
      </c>
      <c r="HF8" s="126"/>
      <c r="HG8" s="126" t="s">
        <v>126</v>
      </c>
      <c r="HH8" s="126"/>
      <c r="HI8" s="126" t="s">
        <v>126</v>
      </c>
      <c r="HJ8" s="126"/>
      <c r="HK8" s="126" t="s">
        <v>126</v>
      </c>
      <c r="HL8" s="126"/>
      <c r="HM8" s="126" t="s">
        <v>126</v>
      </c>
      <c r="HN8" s="126"/>
      <c r="HO8" s="126" t="s">
        <v>126</v>
      </c>
      <c r="HP8" s="126"/>
      <c r="HQ8" s="126" t="s">
        <v>126</v>
      </c>
      <c r="HR8" s="126"/>
      <c r="HS8" s="126" t="s">
        <v>126</v>
      </c>
      <c r="HT8" s="126"/>
      <c r="HU8" s="126" t="s">
        <v>126</v>
      </c>
      <c r="HV8" s="126"/>
      <c r="HW8" s="126" t="s">
        <v>126</v>
      </c>
      <c r="HX8" s="126"/>
      <c r="HY8" s="126" t="s">
        <v>126</v>
      </c>
      <c r="HZ8" s="126"/>
      <c r="IA8" s="126" t="s">
        <v>126</v>
      </c>
      <c r="IB8" s="126"/>
      <c r="IC8" s="126" t="s">
        <v>126</v>
      </c>
      <c r="ID8" s="126"/>
      <c r="IE8" s="126" t="s">
        <v>126</v>
      </c>
      <c r="IF8" s="126"/>
      <c r="IG8" s="126" t="s">
        <v>126</v>
      </c>
      <c r="IH8" s="126"/>
      <c r="II8" s="126" t="s">
        <v>126</v>
      </c>
      <c r="IJ8" s="126"/>
      <c r="IK8" s="126" t="s">
        <v>126</v>
      </c>
      <c r="IL8" s="126"/>
      <c r="IM8" s="126" t="s">
        <v>126</v>
      </c>
      <c r="IN8" s="126"/>
      <c r="IO8" s="126" t="s">
        <v>126</v>
      </c>
      <c r="IP8" s="126"/>
      <c r="IQ8" s="126" t="s">
        <v>126</v>
      </c>
      <c r="IR8" s="126"/>
      <c r="IS8" s="126" t="s">
        <v>126</v>
      </c>
      <c r="IT8" s="126"/>
      <c r="IU8" s="126" t="s">
        <v>126</v>
      </c>
      <c r="IV8" s="126"/>
    </row>
    <row r="9" spans="1:256" ht="25.5" customHeight="1">
      <c r="A9" s="126"/>
      <c r="B9" s="126"/>
      <c r="C9" s="126"/>
      <c r="D9" s="126"/>
      <c r="E9" s="126" t="s">
        <v>127</v>
      </c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 t="s">
        <v>127</v>
      </c>
      <c r="BF9" s="126"/>
      <c r="BG9" s="126" t="s">
        <v>127</v>
      </c>
      <c r="BH9" s="126"/>
      <c r="BI9" s="126" t="s">
        <v>127</v>
      </c>
      <c r="BJ9" s="126"/>
      <c r="BK9" s="126" t="s">
        <v>127</v>
      </c>
      <c r="BL9" s="126"/>
      <c r="BM9" s="126" t="s">
        <v>127</v>
      </c>
      <c r="BN9" s="126"/>
      <c r="BO9" s="126" t="s">
        <v>127</v>
      </c>
      <c r="BP9" s="126"/>
      <c r="BQ9" s="126" t="s">
        <v>127</v>
      </c>
      <c r="BR9" s="126"/>
      <c r="BS9" s="126" t="s">
        <v>127</v>
      </c>
      <c r="BT9" s="126"/>
      <c r="BU9" s="126" t="s">
        <v>127</v>
      </c>
      <c r="BV9" s="126"/>
      <c r="BW9" s="126" t="s">
        <v>127</v>
      </c>
      <c r="BX9" s="126"/>
      <c r="BY9" s="126" t="s">
        <v>127</v>
      </c>
      <c r="BZ9" s="126"/>
      <c r="CA9" s="126" t="s">
        <v>127</v>
      </c>
      <c r="CB9" s="126"/>
      <c r="CC9" s="126" t="s">
        <v>127</v>
      </c>
      <c r="CD9" s="126"/>
      <c r="CE9" s="126" t="s">
        <v>127</v>
      </c>
      <c r="CF9" s="126"/>
      <c r="CG9" s="126" t="s">
        <v>127</v>
      </c>
      <c r="CH9" s="126"/>
      <c r="CI9" s="126" t="s">
        <v>127</v>
      </c>
      <c r="CJ9" s="126"/>
      <c r="CK9" s="126" t="s">
        <v>127</v>
      </c>
      <c r="CL9" s="126"/>
      <c r="CM9" s="126" t="s">
        <v>127</v>
      </c>
      <c r="CN9" s="126"/>
      <c r="CO9" s="126" t="s">
        <v>127</v>
      </c>
      <c r="CP9" s="126"/>
      <c r="CQ9" s="126" t="s">
        <v>127</v>
      </c>
      <c r="CR9" s="126"/>
      <c r="CS9" s="126" t="s">
        <v>127</v>
      </c>
      <c r="CT9" s="126"/>
      <c r="CU9" s="126" t="s">
        <v>127</v>
      </c>
      <c r="CV9" s="126"/>
      <c r="CW9" s="126" t="s">
        <v>127</v>
      </c>
      <c r="CX9" s="126"/>
      <c r="CY9" s="126" t="s">
        <v>127</v>
      </c>
      <c r="CZ9" s="126"/>
      <c r="DA9" s="126" t="s">
        <v>127</v>
      </c>
      <c r="DB9" s="126"/>
      <c r="DC9" s="126" t="s">
        <v>127</v>
      </c>
      <c r="DD9" s="126"/>
      <c r="DE9" s="126" t="s">
        <v>127</v>
      </c>
      <c r="DF9" s="126"/>
      <c r="DG9" s="126" t="s">
        <v>127</v>
      </c>
      <c r="DH9" s="126"/>
      <c r="DI9" s="126" t="s">
        <v>127</v>
      </c>
      <c r="DJ9" s="126"/>
      <c r="DK9" s="126" t="s">
        <v>127</v>
      </c>
      <c r="DL9" s="126"/>
      <c r="DM9" s="126" t="s">
        <v>127</v>
      </c>
      <c r="DN9" s="126"/>
      <c r="DO9" s="126" t="s">
        <v>127</v>
      </c>
      <c r="DP9" s="126"/>
      <c r="DQ9" s="126" t="s">
        <v>127</v>
      </c>
      <c r="DR9" s="126"/>
      <c r="DS9" s="126" t="s">
        <v>127</v>
      </c>
      <c r="DT9" s="126"/>
      <c r="DU9" s="126" t="s">
        <v>127</v>
      </c>
      <c r="DV9" s="126"/>
      <c r="DW9" s="126" t="s">
        <v>127</v>
      </c>
      <c r="DX9" s="126"/>
      <c r="DY9" s="126" t="s">
        <v>127</v>
      </c>
      <c r="DZ9" s="126"/>
      <c r="EA9" s="126" t="s">
        <v>127</v>
      </c>
      <c r="EB9" s="126"/>
      <c r="EC9" s="126" t="s">
        <v>127</v>
      </c>
      <c r="ED9" s="126"/>
      <c r="EE9" s="126" t="s">
        <v>127</v>
      </c>
      <c r="EF9" s="126"/>
      <c r="EG9" s="126" t="s">
        <v>127</v>
      </c>
      <c r="EH9" s="126"/>
      <c r="EI9" s="126" t="s">
        <v>127</v>
      </c>
      <c r="EJ9" s="126"/>
      <c r="EK9" s="126" t="s">
        <v>127</v>
      </c>
      <c r="EL9" s="126"/>
      <c r="EM9" s="126" t="s">
        <v>127</v>
      </c>
      <c r="EN9" s="126"/>
      <c r="EO9" s="126" t="s">
        <v>127</v>
      </c>
      <c r="EP9" s="126"/>
      <c r="EQ9" s="126" t="s">
        <v>127</v>
      </c>
      <c r="ER9" s="126"/>
      <c r="ES9" s="126" t="s">
        <v>127</v>
      </c>
      <c r="ET9" s="126"/>
      <c r="EU9" s="126" t="s">
        <v>127</v>
      </c>
      <c r="EV9" s="126"/>
      <c r="EW9" s="126" t="s">
        <v>127</v>
      </c>
      <c r="EX9" s="126"/>
      <c r="EY9" s="126" t="s">
        <v>127</v>
      </c>
      <c r="EZ9" s="126"/>
      <c r="FA9" s="126" t="s">
        <v>127</v>
      </c>
      <c r="FB9" s="126"/>
      <c r="FC9" s="126" t="s">
        <v>127</v>
      </c>
      <c r="FD9" s="126"/>
      <c r="FE9" s="126" t="s">
        <v>127</v>
      </c>
      <c r="FF9" s="126"/>
      <c r="FG9" s="126" t="s">
        <v>127</v>
      </c>
      <c r="FH9" s="126"/>
      <c r="FI9" s="126" t="s">
        <v>127</v>
      </c>
      <c r="FJ9" s="126"/>
      <c r="FK9" s="126" t="s">
        <v>127</v>
      </c>
      <c r="FL9" s="126"/>
      <c r="FM9" s="126" t="s">
        <v>127</v>
      </c>
      <c r="FN9" s="126"/>
      <c r="FO9" s="126" t="s">
        <v>127</v>
      </c>
      <c r="FP9" s="126"/>
      <c r="FQ9" s="126" t="s">
        <v>127</v>
      </c>
      <c r="FR9" s="126"/>
      <c r="FS9" s="126" t="s">
        <v>127</v>
      </c>
      <c r="FT9" s="126"/>
      <c r="FU9" s="126" t="s">
        <v>127</v>
      </c>
      <c r="FV9" s="126"/>
      <c r="FW9" s="126" t="s">
        <v>127</v>
      </c>
      <c r="FX9" s="126"/>
      <c r="FY9" s="126" t="s">
        <v>127</v>
      </c>
      <c r="FZ9" s="126"/>
      <c r="GA9" s="126" t="s">
        <v>127</v>
      </c>
      <c r="GB9" s="126"/>
      <c r="GC9" s="126" t="s">
        <v>127</v>
      </c>
      <c r="GD9" s="126"/>
      <c r="GE9" s="126" t="s">
        <v>127</v>
      </c>
      <c r="GF9" s="126"/>
      <c r="GG9" s="126" t="s">
        <v>127</v>
      </c>
      <c r="GH9" s="126"/>
      <c r="GI9" s="126" t="s">
        <v>127</v>
      </c>
      <c r="GJ9" s="126"/>
      <c r="GK9" s="126" t="s">
        <v>127</v>
      </c>
      <c r="GL9" s="126"/>
      <c r="GM9" s="126" t="s">
        <v>127</v>
      </c>
      <c r="GN9" s="126"/>
      <c r="GO9" s="126" t="s">
        <v>127</v>
      </c>
      <c r="GP9" s="126"/>
      <c r="GQ9" s="126" t="s">
        <v>127</v>
      </c>
      <c r="GR9" s="126"/>
      <c r="GS9" s="126" t="s">
        <v>127</v>
      </c>
      <c r="GT9" s="126"/>
      <c r="GU9" s="126" t="s">
        <v>127</v>
      </c>
      <c r="GV9" s="126"/>
      <c r="GW9" s="126" t="s">
        <v>127</v>
      </c>
      <c r="GX9" s="126"/>
      <c r="GY9" s="126" t="s">
        <v>127</v>
      </c>
      <c r="GZ9" s="126"/>
      <c r="HA9" s="126" t="s">
        <v>127</v>
      </c>
      <c r="HB9" s="126"/>
      <c r="HC9" s="126" t="s">
        <v>127</v>
      </c>
      <c r="HD9" s="126"/>
      <c r="HE9" s="126" t="s">
        <v>127</v>
      </c>
      <c r="HF9" s="126"/>
      <c r="HG9" s="126" t="s">
        <v>127</v>
      </c>
      <c r="HH9" s="126"/>
      <c r="HI9" s="126" t="s">
        <v>127</v>
      </c>
      <c r="HJ9" s="126"/>
      <c r="HK9" s="126" t="s">
        <v>127</v>
      </c>
      <c r="HL9" s="126"/>
      <c r="HM9" s="126" t="s">
        <v>127</v>
      </c>
      <c r="HN9" s="126"/>
      <c r="HO9" s="126" t="s">
        <v>127</v>
      </c>
      <c r="HP9" s="126"/>
      <c r="HQ9" s="126" t="s">
        <v>127</v>
      </c>
      <c r="HR9" s="126"/>
      <c r="HS9" s="126" t="s">
        <v>127</v>
      </c>
      <c r="HT9" s="126"/>
      <c r="HU9" s="126" t="s">
        <v>127</v>
      </c>
      <c r="HV9" s="126"/>
      <c r="HW9" s="126" t="s">
        <v>127</v>
      </c>
      <c r="HX9" s="126"/>
      <c r="HY9" s="126" t="s">
        <v>127</v>
      </c>
      <c r="HZ9" s="126"/>
      <c r="IA9" s="126" t="s">
        <v>127</v>
      </c>
      <c r="IB9" s="126"/>
      <c r="IC9" s="126" t="s">
        <v>127</v>
      </c>
      <c r="ID9" s="126"/>
      <c r="IE9" s="126" t="s">
        <v>127</v>
      </c>
      <c r="IF9" s="126"/>
      <c r="IG9" s="126" t="s">
        <v>127</v>
      </c>
      <c r="IH9" s="126"/>
      <c r="II9" s="126" t="s">
        <v>127</v>
      </c>
      <c r="IJ9" s="126"/>
      <c r="IK9" s="126" t="s">
        <v>127</v>
      </c>
      <c r="IL9" s="126"/>
      <c r="IM9" s="126" t="s">
        <v>127</v>
      </c>
      <c r="IN9" s="126"/>
      <c r="IO9" s="126" t="s">
        <v>127</v>
      </c>
      <c r="IP9" s="126"/>
      <c r="IQ9" s="126" t="s">
        <v>127</v>
      </c>
      <c r="IR9" s="126"/>
      <c r="IS9" s="126" t="s">
        <v>127</v>
      </c>
      <c r="IT9" s="126"/>
      <c r="IU9" s="126" t="s">
        <v>127</v>
      </c>
      <c r="IV9" s="126"/>
    </row>
    <row r="10" spans="4:6" ht="12.75">
      <c r="D10" s="2"/>
      <c r="E10" s="2"/>
      <c r="F10" s="2"/>
    </row>
    <row r="11" spans="1:14" ht="13.5" thickBot="1">
      <c r="A11" s="3"/>
      <c r="B11" s="3"/>
      <c r="C11" s="3"/>
      <c r="D11" s="4"/>
      <c r="E11" s="4"/>
      <c r="F11" s="4" t="s">
        <v>100</v>
      </c>
      <c r="G11" s="3"/>
      <c r="H11" s="3"/>
      <c r="I11" s="3"/>
      <c r="J11" s="3"/>
      <c r="K11" s="5"/>
      <c r="L11" s="5"/>
      <c r="M11" s="5"/>
      <c r="N11" s="5"/>
    </row>
    <row r="12" spans="1:10" ht="15.75" customHeight="1">
      <c r="A12" s="115" t="s">
        <v>0</v>
      </c>
      <c r="B12" s="117" t="s">
        <v>1</v>
      </c>
      <c r="C12" s="117" t="s">
        <v>2</v>
      </c>
      <c r="D12" s="117" t="s">
        <v>3</v>
      </c>
      <c r="E12" s="117"/>
      <c r="F12" s="113" t="s">
        <v>4</v>
      </c>
      <c r="G12" s="6"/>
      <c r="H12" s="6"/>
      <c r="I12" s="6"/>
      <c r="J12" s="6"/>
    </row>
    <row r="13" spans="1:13" ht="55.5" customHeight="1" thickBot="1">
      <c r="A13" s="116"/>
      <c r="B13" s="118"/>
      <c r="C13" s="118"/>
      <c r="D13" s="17" t="s">
        <v>4</v>
      </c>
      <c r="E13" s="17" t="s">
        <v>5</v>
      </c>
      <c r="F13" s="114"/>
      <c r="G13" s="7"/>
      <c r="H13" s="7"/>
      <c r="I13" s="7"/>
      <c r="J13" s="7"/>
      <c r="K13" s="8"/>
      <c r="L13" s="8"/>
      <c r="M13" s="8"/>
    </row>
    <row r="14" spans="1:13" ht="39.75" customHeight="1" thickBot="1">
      <c r="A14" s="36">
        <v>40000000</v>
      </c>
      <c r="B14" s="39" t="s">
        <v>85</v>
      </c>
      <c r="C14" s="104" t="str">
        <f>C15</f>
        <v>+454,200</v>
      </c>
      <c r="D14" s="104"/>
      <c r="E14" s="104"/>
      <c r="F14" s="103" t="s">
        <v>129</v>
      </c>
      <c r="G14" s="9"/>
      <c r="H14" s="9"/>
      <c r="I14" s="9"/>
      <c r="J14" s="9"/>
      <c r="K14" s="8"/>
      <c r="L14" s="8"/>
      <c r="M14" s="8"/>
    </row>
    <row r="15" spans="1:13" ht="35.25" customHeight="1" thickBot="1">
      <c r="A15" s="36">
        <v>41000000</v>
      </c>
      <c r="B15" s="39" t="s">
        <v>86</v>
      </c>
      <c r="C15" s="107" t="s">
        <v>129</v>
      </c>
      <c r="D15" s="107"/>
      <c r="E15" s="107"/>
      <c r="F15" s="111" t="s">
        <v>129</v>
      </c>
      <c r="G15" s="9"/>
      <c r="H15" s="9"/>
      <c r="I15" s="9"/>
      <c r="J15" s="9"/>
      <c r="K15" s="8"/>
      <c r="L15" s="8"/>
      <c r="M15" s="8"/>
    </row>
    <row r="16" spans="1:13" ht="39" customHeight="1" thickBot="1">
      <c r="A16" s="36">
        <v>41030000</v>
      </c>
      <c r="B16" s="39" t="s">
        <v>89</v>
      </c>
      <c r="C16" s="104" t="s">
        <v>129</v>
      </c>
      <c r="D16" s="104"/>
      <c r="E16" s="104"/>
      <c r="F16" s="103" t="s">
        <v>129</v>
      </c>
      <c r="G16" s="81"/>
      <c r="H16" s="14"/>
      <c r="I16" s="14"/>
      <c r="J16" s="14"/>
      <c r="K16" s="8"/>
      <c r="L16" s="8"/>
      <c r="M16" s="8"/>
    </row>
    <row r="17" spans="1:13" ht="75.75" thickBot="1">
      <c r="A17" s="65">
        <v>41030600</v>
      </c>
      <c r="B17" s="70" t="s">
        <v>115</v>
      </c>
      <c r="C17" s="100" t="s">
        <v>129</v>
      </c>
      <c r="D17" s="100"/>
      <c r="E17" s="100"/>
      <c r="F17" s="101" t="s">
        <v>129</v>
      </c>
      <c r="G17" s="8"/>
      <c r="H17" s="54"/>
      <c r="I17" s="8"/>
      <c r="J17" s="8"/>
      <c r="K17" s="8"/>
      <c r="L17" s="8"/>
      <c r="M17" s="8"/>
    </row>
    <row r="18" spans="1:8" ht="34.5" customHeight="1" thickBot="1">
      <c r="A18" s="49"/>
      <c r="B18" s="44" t="s">
        <v>90</v>
      </c>
      <c r="C18" s="102" t="s">
        <v>129</v>
      </c>
      <c r="D18" s="102"/>
      <c r="E18" s="102"/>
      <c r="F18" s="103" t="s">
        <v>129</v>
      </c>
      <c r="H18" s="6"/>
    </row>
    <row r="19" spans="1:8" ht="20.25">
      <c r="A19" s="105"/>
      <c r="B19" s="105"/>
      <c r="C19" s="106"/>
      <c r="D19" s="106"/>
      <c r="E19" s="106"/>
      <c r="F19" s="106"/>
      <c r="H19" s="6"/>
    </row>
    <row r="20" spans="1:8" ht="12.75">
      <c r="A20" s="121"/>
      <c r="B20" s="122"/>
      <c r="C20" s="122"/>
      <c r="D20" s="99"/>
      <c r="E20" s="119"/>
      <c r="F20" s="120"/>
      <c r="H20" s="6"/>
    </row>
    <row r="21" spans="1:8" ht="56.25" customHeight="1">
      <c r="A21" s="122"/>
      <c r="B21" s="122"/>
      <c r="C21" s="122"/>
      <c r="D21" s="8"/>
      <c r="E21" s="120"/>
      <c r="F21" s="120"/>
      <c r="H21" s="6"/>
    </row>
    <row r="22" ht="12.75">
      <c r="H22" s="6"/>
    </row>
    <row r="23" spans="2:8" ht="18.75">
      <c r="B23" s="56"/>
      <c r="H23" s="6"/>
    </row>
    <row r="24" spans="2:8" ht="18.75">
      <c r="B24" s="56"/>
      <c r="E24" s="98">
        <f>E18-E23</f>
        <v>0</v>
      </c>
      <c r="H24" s="55"/>
    </row>
    <row r="25" spans="2:8" ht="18.75">
      <c r="B25" s="56"/>
      <c r="H25" s="6"/>
    </row>
    <row r="26" spans="2:8" ht="18.75">
      <c r="B26" s="56"/>
      <c r="H26" s="55"/>
    </row>
    <row r="27" spans="2:8" ht="18.75">
      <c r="B27" s="57"/>
      <c r="H27" s="6"/>
    </row>
    <row r="28" ht="18.75">
      <c r="B28" s="57"/>
    </row>
    <row r="29" ht="18.75">
      <c r="B29" s="57"/>
    </row>
    <row r="30" ht="18.75">
      <c r="B30" s="57"/>
    </row>
    <row r="31" ht="18.75">
      <c r="B31" s="57"/>
    </row>
    <row r="32" ht="18.75">
      <c r="B32" s="57"/>
    </row>
    <row r="33" ht="18.75">
      <c r="B33" s="58"/>
    </row>
    <row r="34" ht="18.75">
      <c r="B34" s="59"/>
    </row>
    <row r="35" ht="18.75">
      <c r="B35" s="60"/>
    </row>
    <row r="36" ht="18.75">
      <c r="B36" s="60"/>
    </row>
    <row r="37" ht="18.75">
      <c r="B37" s="60"/>
    </row>
    <row r="38" ht="18.75">
      <c r="B38" s="60"/>
    </row>
    <row r="39" ht="18.75">
      <c r="B39" s="61"/>
    </row>
    <row r="40" ht="18.75">
      <c r="B40" s="60"/>
    </row>
    <row r="41" ht="18.75">
      <c r="B41" s="60"/>
    </row>
    <row r="42" ht="114.75" customHeight="1">
      <c r="B42" s="60"/>
    </row>
    <row r="43" ht="18.75">
      <c r="B43" s="60"/>
    </row>
    <row r="44" ht="129.75" customHeight="1">
      <c r="B44" s="60"/>
    </row>
    <row r="45" ht="18.75">
      <c r="B45" s="60"/>
    </row>
    <row r="46" ht="18.75">
      <c r="B46" s="60"/>
    </row>
    <row r="47" ht="18.75">
      <c r="B47" s="60"/>
    </row>
    <row r="48" ht="18.75">
      <c r="B48" s="60"/>
    </row>
    <row r="49" ht="18.75">
      <c r="B49" s="60"/>
    </row>
    <row r="50" ht="18.75">
      <c r="B50" s="61"/>
    </row>
    <row r="51" ht="18.75">
      <c r="B51" s="60"/>
    </row>
    <row r="52" ht="18.75">
      <c r="B52" s="61"/>
    </row>
    <row r="53" ht="18.75">
      <c r="B53" s="60"/>
    </row>
    <row r="54" ht="18.75">
      <c r="B54" s="59"/>
    </row>
    <row r="55" ht="18.75">
      <c r="B55" s="59"/>
    </row>
    <row r="56" ht="18.75">
      <c r="B56" s="59"/>
    </row>
    <row r="57" ht="18.75">
      <c r="B57" s="59"/>
    </row>
    <row r="58" ht="18.75">
      <c r="B58" s="59"/>
    </row>
    <row r="59" ht="18.75">
      <c r="B59" s="59"/>
    </row>
    <row r="60" ht="18.75">
      <c r="B60" s="59"/>
    </row>
    <row r="61" ht="18.75">
      <c r="B61" s="59"/>
    </row>
    <row r="62" ht="18.75">
      <c r="B62" s="59"/>
    </row>
    <row r="63" ht="18.75">
      <c r="B63" s="59"/>
    </row>
    <row r="64" ht="18.75">
      <c r="B64" s="59"/>
    </row>
    <row r="65" ht="18.75">
      <c r="B65" s="59"/>
    </row>
    <row r="66" ht="18.75">
      <c r="B66" s="59"/>
    </row>
    <row r="67" ht="18.75">
      <c r="B67" s="59"/>
    </row>
    <row r="68" ht="18.75">
      <c r="B68" s="59"/>
    </row>
    <row r="69" ht="18.75">
      <c r="B69" s="59"/>
    </row>
    <row r="70" ht="18.75">
      <c r="B70" s="59"/>
    </row>
    <row r="71" ht="18.75">
      <c r="B71" s="59"/>
    </row>
    <row r="72" ht="18.75">
      <c r="B72" s="59"/>
    </row>
    <row r="73" ht="18.75">
      <c r="B73" s="62"/>
    </row>
    <row r="74" ht="18.75">
      <c r="B74" s="62"/>
    </row>
    <row r="75" ht="18.75">
      <c r="B75" s="62"/>
    </row>
    <row r="76" ht="18">
      <c r="B76" s="63"/>
    </row>
    <row r="77" ht="18">
      <c r="B77" s="63"/>
    </row>
    <row r="78" ht="18">
      <c r="B78" s="63"/>
    </row>
    <row r="79" ht="18">
      <c r="B79" s="63"/>
    </row>
    <row r="80" ht="18">
      <c r="B80" s="63"/>
    </row>
    <row r="81" ht="18">
      <c r="B81" s="63"/>
    </row>
    <row r="82" ht="18">
      <c r="B82" s="63"/>
    </row>
    <row r="83" ht="18">
      <c r="B83" s="63"/>
    </row>
    <row r="84" ht="18">
      <c r="B84" s="63"/>
    </row>
    <row r="85" ht="18">
      <c r="B85" s="63"/>
    </row>
    <row r="86" ht="18">
      <c r="B86" s="63"/>
    </row>
    <row r="87" ht="18">
      <c r="B87" s="63"/>
    </row>
    <row r="88" ht="18">
      <c r="B88" s="63"/>
    </row>
    <row r="89" ht="18">
      <c r="B89" s="63"/>
    </row>
    <row r="90" ht="18">
      <c r="B90" s="63"/>
    </row>
    <row r="91" ht="18">
      <c r="B91" s="63"/>
    </row>
    <row r="92" ht="18">
      <c r="B92" s="63"/>
    </row>
    <row r="93" ht="18">
      <c r="B93" s="63"/>
    </row>
    <row r="94" ht="18">
      <c r="B94" s="63"/>
    </row>
    <row r="95" ht="18">
      <c r="B95" s="63"/>
    </row>
    <row r="96" ht="18">
      <c r="B96" s="63"/>
    </row>
    <row r="97" ht="18">
      <c r="B97" s="63"/>
    </row>
    <row r="98" ht="18">
      <c r="B98" s="63"/>
    </row>
    <row r="99" ht="18">
      <c r="B99" s="63"/>
    </row>
    <row r="100" ht="18">
      <c r="B100" s="63"/>
    </row>
    <row r="101" ht="18">
      <c r="B101" s="63"/>
    </row>
    <row r="102" ht="18">
      <c r="B102" s="63"/>
    </row>
    <row r="103" ht="18">
      <c r="B103" s="63"/>
    </row>
    <row r="104" ht="18">
      <c r="B104" s="63"/>
    </row>
    <row r="105" ht="18">
      <c r="B105" s="63"/>
    </row>
    <row r="106" ht="18">
      <c r="B106" s="63"/>
    </row>
    <row r="107" ht="18">
      <c r="B107" s="63"/>
    </row>
    <row r="108" ht="18">
      <c r="B108" s="63"/>
    </row>
    <row r="109" ht="18">
      <c r="B109" s="63"/>
    </row>
    <row r="110" ht="18">
      <c r="B110" s="63"/>
    </row>
    <row r="111" ht="18">
      <c r="B111" s="63"/>
    </row>
    <row r="112" ht="18">
      <c r="B112" s="63"/>
    </row>
    <row r="113" ht="18">
      <c r="B113" s="63"/>
    </row>
    <row r="114" ht="18">
      <c r="B114" s="63"/>
    </row>
    <row r="115" ht="18">
      <c r="B115" s="63"/>
    </row>
    <row r="116" ht="18">
      <c r="B116" s="63"/>
    </row>
    <row r="117" ht="18">
      <c r="B117" s="63"/>
    </row>
    <row r="118" ht="18">
      <c r="B118" s="63"/>
    </row>
    <row r="119" ht="18">
      <c r="B119" s="63"/>
    </row>
    <row r="120" ht="18">
      <c r="B120" s="63"/>
    </row>
    <row r="121" ht="18">
      <c r="B121" s="63"/>
    </row>
    <row r="122" ht="18">
      <c r="B122" s="63"/>
    </row>
    <row r="123" ht="18">
      <c r="B123" s="63"/>
    </row>
    <row r="124" ht="18">
      <c r="B124" s="63"/>
    </row>
    <row r="125" ht="18">
      <c r="B125" s="63"/>
    </row>
    <row r="126" ht="18">
      <c r="B126" s="63"/>
    </row>
    <row r="127" ht="18">
      <c r="B127" s="63"/>
    </row>
    <row r="128" ht="18">
      <c r="B128" s="63"/>
    </row>
    <row r="129" ht="18">
      <c r="B129" s="63"/>
    </row>
    <row r="130" ht="18">
      <c r="B130" s="63"/>
    </row>
    <row r="131" ht="18">
      <c r="B131" s="63"/>
    </row>
    <row r="132" ht="18">
      <c r="B132" s="63"/>
    </row>
    <row r="133" ht="18">
      <c r="B133" s="63"/>
    </row>
    <row r="134" ht="18">
      <c r="B134" s="63"/>
    </row>
    <row r="135" ht="18">
      <c r="B135" s="63"/>
    </row>
    <row r="136" ht="18">
      <c r="B136" s="63"/>
    </row>
    <row r="137" ht="18">
      <c r="B137" s="63"/>
    </row>
    <row r="138" ht="18">
      <c r="B138" s="63"/>
    </row>
    <row r="139" ht="18">
      <c r="B139" s="63"/>
    </row>
    <row r="140" ht="18">
      <c r="B140" s="63"/>
    </row>
    <row r="141" ht="18">
      <c r="B141" s="63"/>
    </row>
    <row r="142" ht="18">
      <c r="B142" s="63"/>
    </row>
    <row r="143" ht="18">
      <c r="B143" s="63"/>
    </row>
    <row r="144" ht="18">
      <c r="B144" s="63"/>
    </row>
    <row r="145" ht="18">
      <c r="B145" s="63"/>
    </row>
    <row r="146" ht="18">
      <c r="B146" s="63"/>
    </row>
    <row r="147" ht="18">
      <c r="B147" s="63"/>
    </row>
    <row r="148" ht="18">
      <c r="B148" s="63"/>
    </row>
    <row r="149" ht="18">
      <c r="B149" s="63"/>
    </row>
    <row r="150" ht="18">
      <c r="B150" s="63"/>
    </row>
    <row r="151" ht="18">
      <c r="B151" s="63"/>
    </row>
    <row r="152" ht="18">
      <c r="B152" s="63"/>
    </row>
    <row r="153" ht="18">
      <c r="B153" s="63"/>
    </row>
    <row r="154" ht="18">
      <c r="B154" s="63"/>
    </row>
    <row r="155" ht="18">
      <c r="B155" s="63"/>
    </row>
    <row r="156" ht="18">
      <c r="B156" s="63"/>
    </row>
    <row r="157" ht="18">
      <c r="B157" s="63"/>
    </row>
    <row r="158" ht="18">
      <c r="B158" s="63"/>
    </row>
    <row r="159" ht="18">
      <c r="B159" s="63"/>
    </row>
    <row r="160" ht="18">
      <c r="B160" s="63"/>
    </row>
    <row r="161" ht="18">
      <c r="B161" s="63"/>
    </row>
    <row r="162" ht="18">
      <c r="B162" s="63"/>
    </row>
    <row r="163" ht="18">
      <c r="B163" s="63"/>
    </row>
    <row r="164" ht="18">
      <c r="B164" s="63"/>
    </row>
    <row r="165" ht="18">
      <c r="B165" s="63"/>
    </row>
    <row r="166" ht="18">
      <c r="B166" s="63"/>
    </row>
    <row r="167" ht="18">
      <c r="B167" s="63"/>
    </row>
    <row r="168" ht="18">
      <c r="B168" s="63"/>
    </row>
    <row r="169" ht="18">
      <c r="B169" s="63"/>
    </row>
    <row r="170" ht="18">
      <c r="B170" s="63"/>
    </row>
    <row r="171" ht="18">
      <c r="B171" s="63"/>
    </row>
    <row r="172" ht="18">
      <c r="B172" s="63"/>
    </row>
    <row r="173" ht="18">
      <c r="B173" s="63"/>
    </row>
    <row r="174" ht="18">
      <c r="B174" s="63"/>
    </row>
    <row r="175" ht="18">
      <c r="B175" s="63"/>
    </row>
    <row r="176" ht="18">
      <c r="B176" s="63"/>
    </row>
    <row r="177" ht="18">
      <c r="B177" s="63"/>
    </row>
    <row r="178" ht="18">
      <c r="B178" s="63"/>
    </row>
    <row r="179" ht="18">
      <c r="B179" s="63"/>
    </row>
    <row r="180" ht="18">
      <c r="B180" s="63"/>
    </row>
    <row r="181" ht="18">
      <c r="B181" s="63"/>
    </row>
    <row r="182" ht="18">
      <c r="B182" s="63"/>
    </row>
    <row r="183" ht="18">
      <c r="B183" s="63"/>
    </row>
    <row r="184" ht="18">
      <c r="B184" s="63"/>
    </row>
    <row r="185" ht="18">
      <c r="B185" s="63"/>
    </row>
    <row r="186" ht="18">
      <c r="B186" s="63"/>
    </row>
    <row r="187" ht="18">
      <c r="B187" s="63"/>
    </row>
    <row r="188" ht="18">
      <c r="B188" s="63"/>
    </row>
    <row r="189" ht="18">
      <c r="B189" s="63"/>
    </row>
    <row r="190" ht="18">
      <c r="B190" s="63"/>
    </row>
    <row r="191" ht="18">
      <c r="B191" s="63"/>
    </row>
    <row r="192" ht="18">
      <c r="B192" s="63"/>
    </row>
    <row r="193" ht="18">
      <c r="B193" s="63"/>
    </row>
    <row r="194" ht="18">
      <c r="B194" s="63"/>
    </row>
    <row r="195" ht="18">
      <c r="B195" s="63"/>
    </row>
    <row r="196" ht="18">
      <c r="B196" s="63"/>
    </row>
    <row r="197" ht="18">
      <c r="B197" s="63"/>
    </row>
    <row r="198" ht="18">
      <c r="B198" s="63"/>
    </row>
    <row r="199" ht="18">
      <c r="B199" s="63"/>
    </row>
    <row r="200" ht="18">
      <c r="B200" s="63"/>
    </row>
    <row r="201" ht="18">
      <c r="B201" s="63"/>
    </row>
    <row r="202" ht="18">
      <c r="B202" s="63"/>
    </row>
    <row r="203" ht="18">
      <c r="B203" s="63"/>
    </row>
    <row r="204" ht="18">
      <c r="B204" s="63"/>
    </row>
    <row r="205" ht="18">
      <c r="B205" s="63"/>
    </row>
    <row r="206" ht="18">
      <c r="B206" s="63"/>
    </row>
    <row r="207" ht="18">
      <c r="B207" s="63"/>
    </row>
    <row r="208" ht="18">
      <c r="B208" s="63"/>
    </row>
    <row r="209" ht="18">
      <c r="B209" s="63"/>
    </row>
    <row r="210" ht="18">
      <c r="B210" s="63"/>
    </row>
    <row r="211" ht="18">
      <c r="B211" s="63"/>
    </row>
    <row r="212" ht="18">
      <c r="B212" s="63"/>
    </row>
    <row r="213" ht="18">
      <c r="B213" s="63"/>
    </row>
    <row r="214" ht="18">
      <c r="B214" s="63"/>
    </row>
    <row r="215" ht="18">
      <c r="B215" s="63"/>
    </row>
    <row r="216" ht="18">
      <c r="B216" s="63"/>
    </row>
    <row r="217" ht="18">
      <c r="B217" s="63"/>
    </row>
    <row r="218" ht="18">
      <c r="B218" s="63"/>
    </row>
    <row r="219" ht="18">
      <c r="B219" s="63"/>
    </row>
    <row r="220" ht="18">
      <c r="B220" s="63"/>
    </row>
    <row r="221" ht="18">
      <c r="B221" s="63"/>
    </row>
    <row r="222" ht="18">
      <c r="B222" s="63"/>
    </row>
    <row r="223" ht="18">
      <c r="B223" s="63"/>
    </row>
    <row r="224" ht="18">
      <c r="B224" s="63"/>
    </row>
    <row r="225" ht="18">
      <c r="B225" s="63"/>
    </row>
    <row r="226" ht="18">
      <c r="B226" s="63"/>
    </row>
    <row r="227" ht="18">
      <c r="B227" s="63"/>
    </row>
    <row r="228" ht="18">
      <c r="B228" s="63"/>
    </row>
    <row r="229" ht="18">
      <c r="B229" s="63"/>
    </row>
    <row r="230" ht="18">
      <c r="B230" s="63"/>
    </row>
    <row r="231" ht="18">
      <c r="B231" s="63"/>
    </row>
    <row r="232" ht="18">
      <c r="B232" s="63"/>
    </row>
    <row r="233" ht="18">
      <c r="B233" s="63"/>
    </row>
    <row r="234" ht="18">
      <c r="B234" s="63"/>
    </row>
    <row r="235" ht="18">
      <c r="B235" s="63"/>
    </row>
    <row r="236" ht="18">
      <c r="B236" s="63"/>
    </row>
    <row r="237" ht="18">
      <c r="B237" s="63"/>
    </row>
    <row r="238" ht="18">
      <c r="B238" s="63"/>
    </row>
    <row r="239" ht="18">
      <c r="B239" s="63"/>
    </row>
    <row r="240" ht="18">
      <c r="B240" s="63"/>
    </row>
    <row r="241" ht="18">
      <c r="B241" s="63"/>
    </row>
    <row r="242" ht="18">
      <c r="B242" s="63"/>
    </row>
    <row r="243" ht="18">
      <c r="B243" s="63"/>
    </row>
    <row r="244" ht="18">
      <c r="B244" s="63"/>
    </row>
    <row r="245" ht="18">
      <c r="B245" s="63"/>
    </row>
    <row r="246" ht="18">
      <c r="B246" s="63"/>
    </row>
    <row r="247" ht="18">
      <c r="B247" s="63"/>
    </row>
    <row r="248" ht="18">
      <c r="B248" s="63"/>
    </row>
    <row r="249" ht="18">
      <c r="B249" s="63"/>
    </row>
    <row r="250" ht="18">
      <c r="B250" s="63"/>
    </row>
    <row r="251" ht="18">
      <c r="B251" s="63"/>
    </row>
    <row r="252" ht="18">
      <c r="B252" s="63"/>
    </row>
    <row r="253" ht="18">
      <c r="B253" s="63"/>
    </row>
    <row r="254" ht="18">
      <c r="B254" s="63"/>
    </row>
    <row r="255" ht="18">
      <c r="B255" s="63"/>
    </row>
    <row r="256" ht="18">
      <c r="B256" s="63"/>
    </row>
    <row r="257" ht="18">
      <c r="B257" s="63"/>
    </row>
    <row r="258" ht="18">
      <c r="B258" s="63"/>
    </row>
    <row r="259" ht="18">
      <c r="B259" s="63"/>
    </row>
    <row r="260" ht="18">
      <c r="B260" s="63"/>
    </row>
    <row r="261" ht="18">
      <c r="B261" s="63"/>
    </row>
    <row r="262" ht="18">
      <c r="B262" s="63"/>
    </row>
    <row r="263" ht="18">
      <c r="B263" s="63"/>
    </row>
    <row r="264" ht="18">
      <c r="B264" s="63"/>
    </row>
    <row r="265" ht="18">
      <c r="B265" s="63"/>
    </row>
    <row r="266" ht="18">
      <c r="B266" s="63"/>
    </row>
    <row r="267" ht="18">
      <c r="B267" s="63"/>
    </row>
    <row r="268" ht="18">
      <c r="B268" s="63"/>
    </row>
    <row r="269" ht="18">
      <c r="B269" s="63"/>
    </row>
    <row r="270" ht="18">
      <c r="B270" s="63"/>
    </row>
    <row r="271" ht="18">
      <c r="B271" s="63"/>
    </row>
    <row r="272" ht="18">
      <c r="B272" s="63"/>
    </row>
    <row r="273" ht="18">
      <c r="B273" s="63"/>
    </row>
    <row r="274" ht="18">
      <c r="B274" s="63"/>
    </row>
    <row r="275" ht="18">
      <c r="B275" s="63"/>
    </row>
    <row r="276" ht="18">
      <c r="B276" s="63"/>
    </row>
    <row r="277" ht="18">
      <c r="B277" s="63"/>
    </row>
    <row r="278" ht="18">
      <c r="B278" s="63"/>
    </row>
    <row r="279" ht="18">
      <c r="B279" s="63"/>
    </row>
    <row r="280" ht="18">
      <c r="B280" s="63"/>
    </row>
    <row r="281" ht="18">
      <c r="B281" s="63"/>
    </row>
    <row r="282" ht="18">
      <c r="B282" s="63"/>
    </row>
    <row r="283" ht="18">
      <c r="B283" s="63"/>
    </row>
    <row r="284" ht="18">
      <c r="B284" s="63"/>
    </row>
    <row r="285" ht="18">
      <c r="B285" s="63"/>
    </row>
    <row r="286" ht="18">
      <c r="B286" s="63"/>
    </row>
    <row r="287" ht="18">
      <c r="B287" s="63"/>
    </row>
    <row r="288" ht="18">
      <c r="B288" s="63"/>
    </row>
    <row r="289" ht="18">
      <c r="B289" s="63"/>
    </row>
    <row r="290" ht="18">
      <c r="B290" s="63"/>
    </row>
    <row r="291" ht="18">
      <c r="B291" s="63"/>
    </row>
    <row r="292" ht="18">
      <c r="B292" s="63"/>
    </row>
    <row r="293" ht="18">
      <c r="B293" s="63"/>
    </row>
    <row r="294" ht="18">
      <c r="B294" s="63"/>
    </row>
    <row r="295" ht="18">
      <c r="B295" s="63"/>
    </row>
    <row r="296" ht="18">
      <c r="B296" s="63"/>
    </row>
    <row r="297" ht="18">
      <c r="B297" s="63"/>
    </row>
    <row r="298" ht="18">
      <c r="B298" s="63"/>
    </row>
    <row r="299" ht="18">
      <c r="B299" s="63"/>
    </row>
    <row r="300" ht="18">
      <c r="B300" s="63"/>
    </row>
    <row r="301" ht="18">
      <c r="B301" s="63"/>
    </row>
    <row r="302" ht="18">
      <c r="B302" s="63"/>
    </row>
    <row r="303" ht="18">
      <c r="B303" s="63"/>
    </row>
    <row r="304" ht="18">
      <c r="B304" s="63"/>
    </row>
    <row r="305" ht="18">
      <c r="B305" s="63"/>
    </row>
    <row r="306" ht="18">
      <c r="B306" s="63"/>
    </row>
    <row r="307" ht="18">
      <c r="B307" s="63"/>
    </row>
    <row r="308" ht="18">
      <c r="B308" s="63"/>
    </row>
    <row r="309" ht="18">
      <c r="B309" s="63"/>
    </row>
    <row r="310" ht="18">
      <c r="B310" s="63"/>
    </row>
    <row r="311" ht="18">
      <c r="B311" s="63"/>
    </row>
    <row r="312" ht="18">
      <c r="B312" s="63"/>
    </row>
    <row r="313" ht="18">
      <c r="B313" s="63"/>
    </row>
    <row r="314" ht="18">
      <c r="B314" s="63"/>
    </row>
    <row r="315" ht="18">
      <c r="B315" s="63"/>
    </row>
    <row r="316" ht="18">
      <c r="B316" s="63"/>
    </row>
    <row r="317" ht="18">
      <c r="B317" s="63"/>
    </row>
    <row r="318" ht="18">
      <c r="B318" s="63"/>
    </row>
    <row r="319" ht="18">
      <c r="B319" s="63"/>
    </row>
    <row r="320" ht="18">
      <c r="B320" s="63"/>
    </row>
    <row r="321" ht="18">
      <c r="B321" s="63"/>
    </row>
    <row r="322" ht="18">
      <c r="B322" s="63"/>
    </row>
    <row r="323" ht="18">
      <c r="B323" s="63"/>
    </row>
    <row r="324" ht="18">
      <c r="B324" s="63"/>
    </row>
    <row r="325" ht="18">
      <c r="B325" s="63"/>
    </row>
    <row r="326" ht="18">
      <c r="B326" s="63"/>
    </row>
    <row r="327" ht="18">
      <c r="B327" s="63"/>
    </row>
    <row r="328" ht="18">
      <c r="B328" s="63"/>
    </row>
    <row r="329" ht="18">
      <c r="B329" s="63"/>
    </row>
    <row r="330" ht="18">
      <c r="B330" s="63"/>
    </row>
    <row r="331" ht="18">
      <c r="B331" s="63"/>
    </row>
    <row r="332" ht="18">
      <c r="B332" s="63"/>
    </row>
    <row r="333" ht="18">
      <c r="B333" s="63"/>
    </row>
    <row r="334" ht="18">
      <c r="B334" s="63"/>
    </row>
    <row r="335" ht="18">
      <c r="B335" s="63"/>
    </row>
    <row r="336" ht="18">
      <c r="B336" s="63"/>
    </row>
    <row r="337" ht="18">
      <c r="B337" s="63"/>
    </row>
    <row r="338" ht="18">
      <c r="B338" s="63"/>
    </row>
    <row r="339" ht="18">
      <c r="B339" s="63"/>
    </row>
    <row r="340" ht="18">
      <c r="B340" s="63"/>
    </row>
    <row r="341" ht="18">
      <c r="B341" s="63"/>
    </row>
    <row r="342" ht="18">
      <c r="B342" s="63"/>
    </row>
    <row r="343" ht="18">
      <c r="B343" s="63"/>
    </row>
    <row r="344" ht="18">
      <c r="B344" s="63"/>
    </row>
    <row r="345" ht="18">
      <c r="B345" s="63"/>
    </row>
    <row r="346" ht="18">
      <c r="B346" s="63"/>
    </row>
    <row r="347" ht="18">
      <c r="B347" s="63"/>
    </row>
    <row r="348" ht="18">
      <c r="B348" s="63"/>
    </row>
    <row r="349" ht="18">
      <c r="B349" s="63"/>
    </row>
    <row r="350" ht="18">
      <c r="B350" s="63"/>
    </row>
    <row r="351" ht="18">
      <c r="B351" s="63"/>
    </row>
    <row r="352" ht="18">
      <c r="B352" s="63"/>
    </row>
    <row r="353" ht="18">
      <c r="B353" s="63"/>
    </row>
    <row r="354" ht="18">
      <c r="B354" s="63"/>
    </row>
    <row r="355" ht="18">
      <c r="B355" s="63"/>
    </row>
    <row r="356" ht="18">
      <c r="B356" s="63"/>
    </row>
    <row r="357" ht="18">
      <c r="B357" s="63"/>
    </row>
    <row r="358" ht="18">
      <c r="B358" s="63"/>
    </row>
    <row r="359" ht="18">
      <c r="B359" s="63"/>
    </row>
    <row r="360" ht="18">
      <c r="B360" s="63"/>
    </row>
    <row r="361" ht="18">
      <c r="B361" s="63"/>
    </row>
    <row r="362" ht="18">
      <c r="B362" s="63"/>
    </row>
    <row r="363" ht="18">
      <c r="B363" s="63"/>
    </row>
    <row r="364" ht="18">
      <c r="B364" s="63"/>
    </row>
    <row r="365" ht="18">
      <c r="B365" s="63"/>
    </row>
    <row r="366" ht="18">
      <c r="B366" s="63"/>
    </row>
    <row r="367" ht="18">
      <c r="B367" s="63"/>
    </row>
    <row r="368" ht="18">
      <c r="B368" s="63"/>
    </row>
    <row r="369" ht="18">
      <c r="B369" s="63"/>
    </row>
    <row r="370" ht="18">
      <c r="B370" s="63"/>
    </row>
    <row r="371" ht="18">
      <c r="B371" s="63"/>
    </row>
    <row r="372" ht="18">
      <c r="B372" s="63"/>
    </row>
    <row r="373" ht="18">
      <c r="B373" s="63"/>
    </row>
    <row r="374" ht="18">
      <c r="B374" s="63"/>
    </row>
    <row r="375" ht="18">
      <c r="B375" s="63"/>
    </row>
    <row r="376" ht="18">
      <c r="B376" s="63"/>
    </row>
    <row r="377" ht="18">
      <c r="B377" s="63"/>
    </row>
    <row r="378" ht="18">
      <c r="B378" s="63"/>
    </row>
    <row r="379" ht="18">
      <c r="B379" s="63"/>
    </row>
    <row r="380" ht="18">
      <c r="B380" s="63"/>
    </row>
    <row r="381" ht="18">
      <c r="B381" s="63"/>
    </row>
    <row r="382" ht="18">
      <c r="B382" s="63"/>
    </row>
    <row r="383" ht="18">
      <c r="B383" s="63"/>
    </row>
    <row r="384" ht="18">
      <c r="B384" s="63"/>
    </row>
    <row r="385" ht="18">
      <c r="B385" s="63"/>
    </row>
    <row r="386" ht="18">
      <c r="B386" s="63"/>
    </row>
    <row r="387" ht="18">
      <c r="B387" s="63"/>
    </row>
    <row r="388" ht="18">
      <c r="B388" s="63"/>
    </row>
    <row r="389" ht="18">
      <c r="B389" s="63"/>
    </row>
    <row r="390" ht="18">
      <c r="B390" s="63"/>
    </row>
    <row r="391" ht="18">
      <c r="B391" s="63"/>
    </row>
    <row r="392" ht="18">
      <c r="B392" s="63"/>
    </row>
    <row r="393" ht="18">
      <c r="B393" s="63"/>
    </row>
    <row r="394" ht="18">
      <c r="B394" s="63"/>
    </row>
    <row r="395" ht="18">
      <c r="B395" s="63"/>
    </row>
    <row r="396" ht="18">
      <c r="B396" s="63"/>
    </row>
    <row r="397" ht="18">
      <c r="B397" s="63"/>
    </row>
    <row r="398" ht="18">
      <c r="B398" s="63"/>
    </row>
    <row r="399" ht="18">
      <c r="B399" s="63"/>
    </row>
    <row r="400" ht="18">
      <c r="B400" s="63"/>
    </row>
    <row r="401" ht="18">
      <c r="B401" s="63"/>
    </row>
    <row r="402" ht="18">
      <c r="B402" s="63"/>
    </row>
    <row r="403" ht="18">
      <c r="B403" s="63"/>
    </row>
    <row r="404" ht="18">
      <c r="B404" s="63"/>
    </row>
    <row r="405" ht="18">
      <c r="B405" s="63"/>
    </row>
    <row r="406" ht="18">
      <c r="B406" s="63"/>
    </row>
    <row r="407" ht="18">
      <c r="B407" s="63"/>
    </row>
    <row r="408" ht="18">
      <c r="B408" s="63"/>
    </row>
    <row r="409" ht="18">
      <c r="B409" s="63"/>
    </row>
    <row r="410" ht="18">
      <c r="B410" s="63"/>
    </row>
    <row r="411" ht="18">
      <c r="B411" s="63"/>
    </row>
    <row r="412" ht="18">
      <c r="B412" s="63"/>
    </row>
    <row r="413" ht="18">
      <c r="B413" s="63"/>
    </row>
    <row r="414" ht="18">
      <c r="B414" s="63"/>
    </row>
    <row r="415" ht="18">
      <c r="B415" s="63"/>
    </row>
    <row r="416" ht="18">
      <c r="B416" s="63"/>
    </row>
    <row r="417" ht="18">
      <c r="B417" s="63"/>
    </row>
    <row r="418" ht="18">
      <c r="B418" s="63"/>
    </row>
    <row r="419" ht="18">
      <c r="B419" s="63"/>
    </row>
    <row r="420" ht="18">
      <c r="B420" s="63"/>
    </row>
    <row r="421" ht="18">
      <c r="B421" s="63"/>
    </row>
    <row r="422" ht="18">
      <c r="B422" s="63"/>
    </row>
    <row r="423" ht="18">
      <c r="B423" s="63"/>
    </row>
    <row r="424" ht="18">
      <c r="B424" s="63"/>
    </row>
    <row r="425" ht="18">
      <c r="B425" s="63"/>
    </row>
    <row r="426" ht="18">
      <c r="B426" s="63"/>
    </row>
    <row r="427" ht="18">
      <c r="B427" s="63"/>
    </row>
    <row r="428" ht="18">
      <c r="B428" s="63"/>
    </row>
    <row r="429" ht="18">
      <c r="B429" s="63"/>
    </row>
    <row r="430" ht="18">
      <c r="B430" s="63"/>
    </row>
    <row r="431" ht="18">
      <c r="B431" s="63"/>
    </row>
    <row r="432" ht="18">
      <c r="B432" s="63"/>
    </row>
    <row r="433" ht="18">
      <c r="B433" s="63"/>
    </row>
    <row r="434" ht="18">
      <c r="B434" s="63"/>
    </row>
    <row r="435" ht="18">
      <c r="B435" s="63"/>
    </row>
    <row r="436" ht="18">
      <c r="B436" s="63"/>
    </row>
    <row r="437" ht="18">
      <c r="B437" s="63"/>
    </row>
    <row r="438" ht="18">
      <c r="B438" s="63"/>
    </row>
    <row r="439" ht="18">
      <c r="B439" s="63"/>
    </row>
    <row r="440" ht="18">
      <c r="B440" s="63"/>
    </row>
    <row r="441" ht="18">
      <c r="B441" s="63"/>
    </row>
    <row r="442" ht="18">
      <c r="B442" s="63"/>
    </row>
    <row r="443" ht="18">
      <c r="B443" s="63"/>
    </row>
    <row r="444" ht="18">
      <c r="B444" s="63"/>
    </row>
    <row r="445" ht="18">
      <c r="B445" s="63"/>
    </row>
    <row r="446" ht="18">
      <c r="B446" s="63"/>
    </row>
    <row r="447" ht="18">
      <c r="B447" s="63"/>
    </row>
    <row r="448" ht="18">
      <c r="B448" s="63"/>
    </row>
    <row r="449" ht="18">
      <c r="B449" s="63"/>
    </row>
    <row r="450" ht="18">
      <c r="B450" s="63"/>
    </row>
    <row r="451" ht="18">
      <c r="B451" s="63"/>
    </row>
    <row r="452" ht="18">
      <c r="B452" s="63"/>
    </row>
    <row r="453" ht="18">
      <c r="B453" s="63"/>
    </row>
    <row r="454" ht="18">
      <c r="B454" s="63"/>
    </row>
    <row r="455" ht="18">
      <c r="B455" s="63"/>
    </row>
    <row r="456" ht="18">
      <c r="B456" s="63"/>
    </row>
    <row r="457" ht="18">
      <c r="B457" s="63"/>
    </row>
    <row r="458" ht="18">
      <c r="B458" s="63"/>
    </row>
    <row r="459" ht="18">
      <c r="B459" s="63"/>
    </row>
    <row r="460" ht="18">
      <c r="B460" s="63"/>
    </row>
    <row r="461" ht="18">
      <c r="B461" s="63"/>
    </row>
    <row r="462" ht="18">
      <c r="B462" s="63"/>
    </row>
    <row r="463" ht="18">
      <c r="B463" s="63"/>
    </row>
    <row r="464" ht="18">
      <c r="B464" s="63"/>
    </row>
    <row r="465" ht="18">
      <c r="B465" s="63"/>
    </row>
    <row r="466" ht="18">
      <c r="B466" s="63"/>
    </row>
    <row r="467" ht="18">
      <c r="B467" s="63"/>
    </row>
    <row r="468" ht="18">
      <c r="B468" s="63"/>
    </row>
    <row r="469" ht="18">
      <c r="B469" s="63"/>
    </row>
    <row r="470" ht="18">
      <c r="B470" s="63"/>
    </row>
    <row r="471" ht="18">
      <c r="B471" s="63"/>
    </row>
    <row r="472" ht="18">
      <c r="B472" s="63"/>
    </row>
    <row r="473" ht="18">
      <c r="B473" s="63"/>
    </row>
    <row r="474" ht="18">
      <c r="B474" s="63"/>
    </row>
    <row r="475" ht="18">
      <c r="B475" s="63"/>
    </row>
    <row r="476" ht="18">
      <c r="B476" s="63"/>
    </row>
    <row r="477" ht="18">
      <c r="B477" s="63"/>
    </row>
    <row r="478" ht="18">
      <c r="B478" s="63"/>
    </row>
    <row r="479" ht="18">
      <c r="B479" s="63"/>
    </row>
    <row r="480" ht="18">
      <c r="B480" s="63"/>
    </row>
    <row r="481" ht="18">
      <c r="B481" s="63"/>
    </row>
    <row r="482" ht="18">
      <c r="B482" s="63"/>
    </row>
    <row r="483" ht="18">
      <c r="B483" s="63"/>
    </row>
    <row r="484" ht="18">
      <c r="B484" s="63"/>
    </row>
    <row r="485" ht="18">
      <c r="B485" s="63"/>
    </row>
    <row r="486" ht="18">
      <c r="B486" s="63"/>
    </row>
    <row r="487" ht="18">
      <c r="B487" s="63"/>
    </row>
    <row r="488" ht="18">
      <c r="B488" s="63"/>
    </row>
    <row r="489" ht="18">
      <c r="B489" s="63"/>
    </row>
    <row r="490" ht="18">
      <c r="B490" s="63"/>
    </row>
    <row r="491" ht="18">
      <c r="B491" s="63"/>
    </row>
    <row r="492" ht="18">
      <c r="B492" s="63"/>
    </row>
    <row r="493" ht="18">
      <c r="B493" s="63"/>
    </row>
    <row r="494" ht="18">
      <c r="B494" s="63"/>
    </row>
    <row r="495" ht="18">
      <c r="B495" s="63"/>
    </row>
    <row r="496" ht="18">
      <c r="B496" s="63"/>
    </row>
    <row r="497" ht="18">
      <c r="B497" s="63"/>
    </row>
    <row r="498" ht="18">
      <c r="B498" s="63"/>
    </row>
    <row r="499" ht="18">
      <c r="B499" s="63"/>
    </row>
    <row r="500" ht="18">
      <c r="B500" s="63"/>
    </row>
    <row r="501" ht="18">
      <c r="B501" s="63"/>
    </row>
    <row r="502" ht="18">
      <c r="B502" s="63"/>
    </row>
    <row r="503" ht="18">
      <c r="B503" s="63"/>
    </row>
    <row r="504" ht="18">
      <c r="B504" s="63"/>
    </row>
    <row r="505" ht="18">
      <c r="B505" s="63"/>
    </row>
    <row r="506" ht="18">
      <c r="B506" s="63"/>
    </row>
    <row r="507" ht="18">
      <c r="B507" s="63"/>
    </row>
    <row r="508" ht="18">
      <c r="B508" s="63"/>
    </row>
    <row r="509" ht="18">
      <c r="B509" s="63"/>
    </row>
    <row r="510" ht="18">
      <c r="B510" s="63"/>
    </row>
    <row r="511" ht="18">
      <c r="B511" s="63"/>
    </row>
    <row r="512" ht="18">
      <c r="B512" s="63"/>
    </row>
    <row r="513" ht="18">
      <c r="B513" s="63"/>
    </row>
    <row r="514" ht="18">
      <c r="B514" s="63"/>
    </row>
    <row r="515" ht="18">
      <c r="B515" s="63"/>
    </row>
    <row r="516" ht="18">
      <c r="B516" s="63"/>
    </row>
    <row r="517" ht="18">
      <c r="B517" s="63"/>
    </row>
    <row r="518" ht="18">
      <c r="B518" s="63"/>
    </row>
    <row r="519" ht="18">
      <c r="B519" s="63"/>
    </row>
    <row r="520" ht="18">
      <c r="B520" s="63"/>
    </row>
    <row r="521" ht="18">
      <c r="B521" s="63"/>
    </row>
    <row r="522" ht="18">
      <c r="B522" s="63"/>
    </row>
    <row r="523" ht="18">
      <c r="B523" s="63"/>
    </row>
    <row r="524" ht="18">
      <c r="B524" s="63"/>
    </row>
    <row r="525" ht="18">
      <c r="B525" s="63"/>
    </row>
    <row r="526" ht="18">
      <c r="B526" s="63"/>
    </row>
    <row r="527" ht="18">
      <c r="B527" s="63"/>
    </row>
    <row r="528" ht="18">
      <c r="B528" s="63"/>
    </row>
    <row r="529" ht="18">
      <c r="B529" s="63"/>
    </row>
    <row r="530" ht="18">
      <c r="B530" s="63"/>
    </row>
    <row r="531" ht="18">
      <c r="B531" s="63"/>
    </row>
    <row r="532" ht="18">
      <c r="B532" s="63"/>
    </row>
    <row r="533" ht="18">
      <c r="B533" s="63"/>
    </row>
    <row r="534" ht="18">
      <c r="B534" s="63"/>
    </row>
    <row r="535" ht="18">
      <c r="B535" s="63"/>
    </row>
    <row r="536" ht="18">
      <c r="B536" s="63"/>
    </row>
    <row r="537" ht="18">
      <c r="B537" s="63"/>
    </row>
    <row r="538" ht="18">
      <c r="B538" s="63"/>
    </row>
    <row r="539" ht="18">
      <c r="B539" s="63"/>
    </row>
    <row r="540" ht="18">
      <c r="B540" s="63"/>
    </row>
    <row r="541" ht="18">
      <c r="B541" s="63"/>
    </row>
  </sheetData>
  <mergeCells count="267">
    <mergeCell ref="E20:F21"/>
    <mergeCell ref="A20:C21"/>
    <mergeCell ref="D4:F4"/>
    <mergeCell ref="A7:F7"/>
    <mergeCell ref="D12:E12"/>
    <mergeCell ref="C2:F2"/>
    <mergeCell ref="F12:F13"/>
    <mergeCell ref="A12:A13"/>
    <mergeCell ref="B12:B13"/>
    <mergeCell ref="C12:C13"/>
    <mergeCell ref="C3:F3"/>
    <mergeCell ref="A8:B8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V8"/>
    <mergeCell ref="BW8:BX8"/>
    <mergeCell ref="BY8:BZ8"/>
    <mergeCell ref="CA8:CB8"/>
    <mergeCell ref="CC8:CD8"/>
    <mergeCell ref="CE8:CF8"/>
    <mergeCell ref="CG8:CH8"/>
    <mergeCell ref="CI8:CJ8"/>
    <mergeCell ref="CK8:CL8"/>
    <mergeCell ref="CM8:CN8"/>
    <mergeCell ref="CO8:CP8"/>
    <mergeCell ref="CQ8:CR8"/>
    <mergeCell ref="CS8:CT8"/>
    <mergeCell ref="CU8:CV8"/>
    <mergeCell ref="CW8:CX8"/>
    <mergeCell ref="CY8:CZ8"/>
    <mergeCell ref="DA8:DB8"/>
    <mergeCell ref="DC8:DD8"/>
    <mergeCell ref="DE8:DF8"/>
    <mergeCell ref="DG8:DH8"/>
    <mergeCell ref="DI8:DJ8"/>
    <mergeCell ref="DK8:DL8"/>
    <mergeCell ref="DM8:DN8"/>
    <mergeCell ref="DO8:DP8"/>
    <mergeCell ref="DQ8:DR8"/>
    <mergeCell ref="DS8:DT8"/>
    <mergeCell ref="DU8:DV8"/>
    <mergeCell ref="DW8:DX8"/>
    <mergeCell ref="DY8:DZ8"/>
    <mergeCell ref="EA8:EB8"/>
    <mergeCell ref="EC8:ED8"/>
    <mergeCell ref="EE8:EF8"/>
    <mergeCell ref="EG8:EH8"/>
    <mergeCell ref="EI8:EJ8"/>
    <mergeCell ref="EK8:EL8"/>
    <mergeCell ref="EM8:EN8"/>
    <mergeCell ref="EO8:EP8"/>
    <mergeCell ref="EQ8:ER8"/>
    <mergeCell ref="ES8:ET8"/>
    <mergeCell ref="EU8:EV8"/>
    <mergeCell ref="EW8:EX8"/>
    <mergeCell ref="EY8:EZ8"/>
    <mergeCell ref="FA8:FB8"/>
    <mergeCell ref="FC8:FD8"/>
    <mergeCell ref="FE8:FF8"/>
    <mergeCell ref="FG8:FH8"/>
    <mergeCell ref="FI8:FJ8"/>
    <mergeCell ref="FK8:FL8"/>
    <mergeCell ref="FM8:FN8"/>
    <mergeCell ref="FO8:FP8"/>
    <mergeCell ref="FQ8:FR8"/>
    <mergeCell ref="FS8:FT8"/>
    <mergeCell ref="FU8:FV8"/>
    <mergeCell ref="FW8:FX8"/>
    <mergeCell ref="FY8:FZ8"/>
    <mergeCell ref="GA8:GB8"/>
    <mergeCell ref="GC8:GD8"/>
    <mergeCell ref="GE8:GF8"/>
    <mergeCell ref="GG8:GH8"/>
    <mergeCell ref="GI8:GJ8"/>
    <mergeCell ref="GK8:GL8"/>
    <mergeCell ref="GM8:GN8"/>
    <mergeCell ref="GO8:GP8"/>
    <mergeCell ref="GQ8:GR8"/>
    <mergeCell ref="GS8:GT8"/>
    <mergeCell ref="GU8:GV8"/>
    <mergeCell ref="GW8:GX8"/>
    <mergeCell ref="GY8:GZ8"/>
    <mergeCell ref="HA8:HB8"/>
    <mergeCell ref="HC8:HD8"/>
    <mergeCell ref="HE8:HF8"/>
    <mergeCell ref="HG8:HH8"/>
    <mergeCell ref="HI8:HJ8"/>
    <mergeCell ref="HK8:HL8"/>
    <mergeCell ref="HM8:HN8"/>
    <mergeCell ref="HO8:HP8"/>
    <mergeCell ref="HQ8:HR8"/>
    <mergeCell ref="HS8:HT8"/>
    <mergeCell ref="HU8:HV8"/>
    <mergeCell ref="HW8:HX8"/>
    <mergeCell ref="HY8:HZ8"/>
    <mergeCell ref="IA8:IB8"/>
    <mergeCell ref="IC8:ID8"/>
    <mergeCell ref="IE8:IF8"/>
    <mergeCell ref="IG8:IH8"/>
    <mergeCell ref="II8:IJ8"/>
    <mergeCell ref="IK8:IL8"/>
    <mergeCell ref="IM8:IN8"/>
    <mergeCell ref="IO8:IP8"/>
    <mergeCell ref="IQ8:IR8"/>
    <mergeCell ref="IS8:IT8"/>
    <mergeCell ref="IU8:IV8"/>
    <mergeCell ref="A9:B9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V9"/>
    <mergeCell ref="BW9:BX9"/>
    <mergeCell ref="BY9:BZ9"/>
    <mergeCell ref="CA9:CB9"/>
    <mergeCell ref="CC9:CD9"/>
    <mergeCell ref="CE9:CF9"/>
    <mergeCell ref="CG9:CH9"/>
    <mergeCell ref="CI9:CJ9"/>
    <mergeCell ref="CK9:CL9"/>
    <mergeCell ref="CM9:CN9"/>
    <mergeCell ref="CO9:CP9"/>
    <mergeCell ref="CQ9:CR9"/>
    <mergeCell ref="CS9:CT9"/>
    <mergeCell ref="CU9:CV9"/>
    <mergeCell ref="CW9:CX9"/>
    <mergeCell ref="CY9:CZ9"/>
    <mergeCell ref="DA9:DB9"/>
    <mergeCell ref="DC9:DD9"/>
    <mergeCell ref="DE9:DF9"/>
    <mergeCell ref="DG9:DH9"/>
    <mergeCell ref="DI9:DJ9"/>
    <mergeCell ref="DK9:DL9"/>
    <mergeCell ref="DM9:DN9"/>
    <mergeCell ref="DO9:DP9"/>
    <mergeCell ref="DQ9:DR9"/>
    <mergeCell ref="DS9:DT9"/>
    <mergeCell ref="DU9:DV9"/>
    <mergeCell ref="DW9:DX9"/>
    <mergeCell ref="DY9:DZ9"/>
    <mergeCell ref="EA9:EB9"/>
    <mergeCell ref="EC9:ED9"/>
    <mergeCell ref="EE9:EF9"/>
    <mergeCell ref="EG9:EH9"/>
    <mergeCell ref="EI9:EJ9"/>
    <mergeCell ref="EK9:EL9"/>
    <mergeCell ref="EM9:EN9"/>
    <mergeCell ref="EO9:EP9"/>
    <mergeCell ref="EQ9:ER9"/>
    <mergeCell ref="ES9:ET9"/>
    <mergeCell ref="EU9:EV9"/>
    <mergeCell ref="EW9:EX9"/>
    <mergeCell ref="EY9:EZ9"/>
    <mergeCell ref="FA9:FB9"/>
    <mergeCell ref="FC9:FD9"/>
    <mergeCell ref="FE9:FF9"/>
    <mergeCell ref="FG9:FH9"/>
    <mergeCell ref="FI9:FJ9"/>
    <mergeCell ref="FK9:FL9"/>
    <mergeCell ref="FM9:FN9"/>
    <mergeCell ref="FO9:FP9"/>
    <mergeCell ref="FQ9:FR9"/>
    <mergeCell ref="FS9:FT9"/>
    <mergeCell ref="FU9:FV9"/>
    <mergeCell ref="FW9:FX9"/>
    <mergeCell ref="FY9:FZ9"/>
    <mergeCell ref="GA9:GB9"/>
    <mergeCell ref="GC9:GD9"/>
    <mergeCell ref="GE9:GF9"/>
    <mergeCell ref="GG9:GH9"/>
    <mergeCell ref="GI9:GJ9"/>
    <mergeCell ref="GK9:GL9"/>
    <mergeCell ref="GM9:GN9"/>
    <mergeCell ref="GO9:GP9"/>
    <mergeCell ref="GQ9:GR9"/>
    <mergeCell ref="GS9:GT9"/>
    <mergeCell ref="GU9:GV9"/>
    <mergeCell ref="GW9:GX9"/>
    <mergeCell ref="GY9:GZ9"/>
    <mergeCell ref="HA9:HB9"/>
    <mergeCell ref="HC9:HD9"/>
    <mergeCell ref="HE9:HF9"/>
    <mergeCell ref="HG9:HH9"/>
    <mergeCell ref="HI9:HJ9"/>
    <mergeCell ref="HK9:HL9"/>
    <mergeCell ref="HM9:HN9"/>
    <mergeCell ref="HO9:HP9"/>
    <mergeCell ref="HQ9:HR9"/>
    <mergeCell ref="HS9:HT9"/>
    <mergeCell ref="HU9:HV9"/>
    <mergeCell ref="HW9:HX9"/>
    <mergeCell ref="HY9:HZ9"/>
    <mergeCell ref="IA9:IB9"/>
    <mergeCell ref="IC9:ID9"/>
    <mergeCell ref="IE9:IF9"/>
    <mergeCell ref="IG9:IH9"/>
    <mergeCell ref="IQ9:IR9"/>
    <mergeCell ref="IS9:IT9"/>
    <mergeCell ref="IU9:IV9"/>
    <mergeCell ref="II9:IJ9"/>
    <mergeCell ref="IK9:IL9"/>
    <mergeCell ref="IM9:IN9"/>
    <mergeCell ref="IO9:IP9"/>
  </mergeCells>
  <printOptions/>
  <pageMargins left="0.59" right="0.1968503937007874" top="0.65" bottom="0.5118110236220472" header="0.2755905511811024" footer="0.5118110236220472"/>
  <pageSetup horizontalDpi="600" verticalDpi="600" orientation="portrait" paperSize="9" scale="65" r:id="rId1"/>
  <rowBreaks count="1" manualBreakCount="1">
    <brk id="2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Планотдел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Admin</cp:lastModifiedBy>
  <cp:lastPrinted>2009-12-03T11:34:51Z</cp:lastPrinted>
  <dcterms:created xsi:type="dcterms:W3CDTF">2004-12-24T05:28:18Z</dcterms:created>
  <dcterms:modified xsi:type="dcterms:W3CDTF">2009-12-15T07:58:26Z</dcterms:modified>
  <cp:category/>
  <cp:version/>
  <cp:contentType/>
  <cp:contentStatus/>
</cp:coreProperties>
</file>