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2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comments2.xml><?xml version="1.0" encoding="utf-8"?>
<comments xmlns="http://schemas.openxmlformats.org/spreadsheetml/2006/main">
  <authors>
    <author>peo1</author>
  </authors>
  <commentList>
    <comment ref="A9" authorId="0">
      <text>
        <r>
          <rPr>
            <b/>
            <sz val="8"/>
            <rFont val="Tahoma"/>
            <family val="2"/>
          </rPr>
          <t>peo1: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<sst xmlns="http://schemas.openxmlformats.org/spreadsheetml/2006/main" count="236" uniqueCount="84">
  <si>
    <t>№</t>
  </si>
  <si>
    <t>Адреса</t>
  </si>
  <si>
    <t>Кіл-сть</t>
  </si>
  <si>
    <t xml:space="preserve">К-сть </t>
  </si>
  <si>
    <t>Опал-на</t>
  </si>
  <si>
    <t xml:space="preserve">Спожито </t>
  </si>
  <si>
    <t xml:space="preserve">Нараховано </t>
  </si>
  <si>
    <t>Наяв-сть</t>
  </si>
  <si>
    <t xml:space="preserve">Нарах-но  </t>
  </si>
  <si>
    <t>з/п</t>
  </si>
  <si>
    <t>поверхів</t>
  </si>
  <si>
    <t>квартир</t>
  </si>
  <si>
    <t>площа</t>
  </si>
  <si>
    <t>за</t>
  </si>
  <si>
    <t>ліч-иків</t>
  </si>
  <si>
    <t>на 1 метр</t>
  </si>
  <si>
    <t>опал-ний</t>
  </si>
  <si>
    <t>тепла</t>
  </si>
  <si>
    <t>опал-ної</t>
  </si>
  <si>
    <t xml:space="preserve">період </t>
  </si>
  <si>
    <t>площі</t>
  </si>
  <si>
    <t>(Гкал)</t>
  </si>
  <si>
    <t>(грн.)</t>
  </si>
  <si>
    <t>( грн.)</t>
  </si>
  <si>
    <t>+</t>
  </si>
  <si>
    <t>42А</t>
  </si>
  <si>
    <t xml:space="preserve">вул.Дворцова </t>
  </si>
  <si>
    <t>53/39</t>
  </si>
  <si>
    <t>37/16</t>
  </si>
  <si>
    <t>11/7</t>
  </si>
  <si>
    <t>1б</t>
  </si>
  <si>
    <t>16 к.1</t>
  </si>
  <si>
    <t>16 к.2</t>
  </si>
  <si>
    <t>16 к.3</t>
  </si>
  <si>
    <t>18 к.1</t>
  </si>
  <si>
    <t>8 к.2</t>
  </si>
  <si>
    <t xml:space="preserve">Кіл-сть </t>
  </si>
  <si>
    <t>Спожито</t>
  </si>
  <si>
    <t>Нараховано за</t>
  </si>
  <si>
    <t>Наявність</t>
  </si>
  <si>
    <t xml:space="preserve">Нараховано  </t>
  </si>
  <si>
    <t>п-хів</t>
  </si>
  <si>
    <t>лічи-ків</t>
  </si>
  <si>
    <t>площі ( грн.)</t>
  </si>
  <si>
    <t>20 к.3</t>
  </si>
  <si>
    <t>Спожито за</t>
  </si>
  <si>
    <t>лічил-ків</t>
  </si>
  <si>
    <t>(грн)</t>
  </si>
  <si>
    <t>ВСЬОГО:</t>
  </si>
  <si>
    <t>Середньорічна</t>
  </si>
  <si>
    <t xml:space="preserve">норма </t>
  </si>
  <si>
    <t>витрат теплової</t>
  </si>
  <si>
    <t>енергії</t>
  </si>
  <si>
    <t>(Гкал/м2)</t>
  </si>
  <si>
    <t>Додаток 3</t>
  </si>
  <si>
    <t xml:space="preserve">Інформація по житловим будинкам КП "Теплоенергетик", що обладнані приладами обліку теплової енергії </t>
  </si>
  <si>
    <t xml:space="preserve"> за опалювальний період   2014-2015 рр.</t>
  </si>
  <si>
    <t>(кв.м.)</t>
  </si>
  <si>
    <t>Додаток 2</t>
  </si>
  <si>
    <t>теплової енергії</t>
  </si>
  <si>
    <t xml:space="preserve">норма витрат </t>
  </si>
  <si>
    <t>ВСЬОГО</t>
  </si>
  <si>
    <t>Додаток 1</t>
  </si>
  <si>
    <t xml:space="preserve">вул.Велика Перспективна </t>
  </si>
  <si>
    <t xml:space="preserve">вул.Шевченка  </t>
  </si>
  <si>
    <t xml:space="preserve">вул.Гоголя </t>
  </si>
  <si>
    <t xml:space="preserve">вул.Жовтневої революції </t>
  </si>
  <si>
    <t xml:space="preserve">вул.Карабінерна </t>
  </si>
  <si>
    <t xml:space="preserve">пров.Ковалівський </t>
  </si>
  <si>
    <t xml:space="preserve">вул.Кременчуцька  </t>
  </si>
  <si>
    <t xml:space="preserve">вул.Кременчуцька </t>
  </si>
  <si>
    <t xml:space="preserve">вул.Шевченка </t>
  </si>
  <si>
    <t xml:space="preserve">вул.Дзержинського </t>
  </si>
  <si>
    <t xml:space="preserve">вул.Київська </t>
  </si>
  <si>
    <t xml:space="preserve">просп.Перемоги </t>
  </si>
  <si>
    <t xml:space="preserve">вул.Преображенська </t>
  </si>
  <si>
    <t xml:space="preserve">вул.Радянська </t>
  </si>
  <si>
    <t xml:space="preserve">вул.Арсенія Тарковського </t>
  </si>
  <si>
    <t xml:space="preserve">вул.Пашутіна </t>
  </si>
  <si>
    <t xml:space="preserve">вул. В'ячеслава Чорновола </t>
  </si>
  <si>
    <t xml:space="preserve"> за опалювальний період   2012-2013 роки</t>
  </si>
  <si>
    <t>алювальний період 2012-2013 роки</t>
  </si>
  <si>
    <t>вул.Пашутінська</t>
  </si>
  <si>
    <t>за опалювальний період 2013-2014 роки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</si>
</sst>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15">
      <alignment/>
      <protection/>
    </xf>
    <xf numFmtId="0" fontId="2" fillId="0" borderId="1" xfId="15" applyFont="1" applyBorder="1">
      <alignment/>
      <protection/>
    </xf>
    <xf numFmtId="0" fontId="2" fillId="0" borderId="1" xfId="15" applyFont="1" applyBorder="1" applyAlignment="1">
      <alignment horizontal="center"/>
      <protection/>
    </xf>
    <xf numFmtId="0" fontId="2" fillId="0" borderId="2" xfId="15" applyFont="1" applyBorder="1">
      <alignment/>
      <protection/>
    </xf>
    <xf numFmtId="0" fontId="2" fillId="0" borderId="2" xfId="15" applyFont="1" applyBorder="1" applyAlignment="1">
      <alignment horizontal="center"/>
      <protection/>
    </xf>
    <xf numFmtId="0" fontId="2" fillId="0" borderId="3" xfId="15" applyBorder="1">
      <alignment/>
      <protection/>
    </xf>
    <xf numFmtId="0" fontId="2" fillId="0" borderId="3" xfId="15" applyBorder="1" applyAlignment="1">
      <alignment horizontal="center"/>
      <protection/>
    </xf>
    <xf numFmtId="49" fontId="2" fillId="0" borderId="3" xfId="15" applyNumberFormat="1" applyBorder="1">
      <alignment/>
      <protection/>
    </xf>
    <xf numFmtId="49" fontId="2" fillId="0" borderId="4" xfId="15" applyNumberFormat="1" applyBorder="1">
      <alignment/>
      <protection/>
    </xf>
    <xf numFmtId="49" fontId="2" fillId="0" borderId="3" xfId="15" applyNumberFormat="1" applyBorder="1" applyAlignment="1">
      <alignment horizontal="center"/>
      <protection/>
    </xf>
    <xf numFmtId="0" fontId="2" fillId="0" borderId="4" xfId="15" applyBorder="1">
      <alignment/>
      <protection/>
    </xf>
    <xf numFmtId="0" fontId="2" fillId="0" borderId="5" xfId="15" applyBorder="1">
      <alignment/>
      <protection/>
    </xf>
    <xf numFmtId="0" fontId="2" fillId="0" borderId="4" xfId="15" applyBorder="1" applyAlignment="1">
      <alignment horizontal="center"/>
      <protection/>
    </xf>
    <xf numFmtId="0" fontId="2" fillId="2" borderId="4" xfId="15" applyFill="1" applyBorder="1" applyAlignment="1">
      <alignment horizontal="center"/>
      <protection/>
    </xf>
    <xf numFmtId="2" fontId="2" fillId="3" borderId="4" xfId="15" applyNumberFormat="1" applyFill="1" applyBorder="1" applyAlignment="1">
      <alignment horizontal="center"/>
      <protection/>
    </xf>
    <xf numFmtId="1" fontId="2" fillId="3" borderId="4" xfId="15" applyNumberFormat="1" applyFill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2" fillId="0" borderId="4" xfId="15" applyFont="1" applyBorder="1" applyAlignment="1">
      <alignment horizontal="right"/>
      <protection/>
    </xf>
    <xf numFmtId="49" fontId="2" fillId="0" borderId="4" xfId="15" applyNumberFormat="1" applyFont="1" applyBorder="1" applyAlignment="1">
      <alignment horizontal="right"/>
      <protection/>
    </xf>
    <xf numFmtId="0" fontId="2" fillId="0" borderId="2" xfId="15" applyBorder="1">
      <alignment/>
      <protection/>
    </xf>
    <xf numFmtId="0" fontId="2" fillId="0" borderId="2" xfId="15" applyBorder="1" applyAlignment="1">
      <alignment horizontal="center"/>
      <protection/>
    </xf>
    <xf numFmtId="49" fontId="2" fillId="0" borderId="4" xfId="15" applyNumberFormat="1" applyBorder="1" applyAlignment="1">
      <alignment horizontal="center"/>
      <protection/>
    </xf>
    <xf numFmtId="0" fontId="2" fillId="0" borderId="6" xfId="15" applyBorder="1">
      <alignment/>
      <protection/>
    </xf>
    <xf numFmtId="0" fontId="2" fillId="3" borderId="4" xfId="15" applyFill="1" applyBorder="1" applyAlignment="1">
      <alignment horizontal="center"/>
      <protection/>
    </xf>
    <xf numFmtId="0" fontId="2" fillId="3" borderId="4" xfId="15" applyFont="1" applyFill="1" applyBorder="1">
      <alignment/>
      <protection/>
    </xf>
    <xf numFmtId="1" fontId="2" fillId="3" borderId="4" xfId="15" applyNumberFormat="1" applyFill="1" applyBorder="1">
      <alignment/>
      <protection/>
    </xf>
    <xf numFmtId="0" fontId="2" fillId="3" borderId="4" xfId="15" applyFill="1" applyBorder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/>
    </xf>
    <xf numFmtId="2" fontId="0" fillId="3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/>
    </xf>
    <xf numFmtId="0" fontId="0" fillId="0" borderId="6" xfId="0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15" applyBorder="1">
      <alignment/>
      <protection/>
    </xf>
    <xf numFmtId="0" fontId="2" fillId="0" borderId="1" xfId="15" applyBorder="1">
      <alignment/>
      <protection/>
    </xf>
    <xf numFmtId="0" fontId="2" fillId="3" borderId="1" xfId="15" applyFill="1" applyBorder="1" applyAlignment="1">
      <alignment horizontal="center"/>
      <protection/>
    </xf>
    <xf numFmtId="0" fontId="2" fillId="3" borderId="1" xfId="15" applyFill="1" applyBorder="1">
      <alignment/>
      <protection/>
    </xf>
    <xf numFmtId="2" fontId="2" fillId="3" borderId="1" xfId="15" applyNumberFormat="1" applyFill="1" applyBorder="1" applyAlignment="1">
      <alignment horizontal="center"/>
      <protection/>
    </xf>
    <xf numFmtId="1" fontId="2" fillId="3" borderId="1" xfId="15" applyNumberFormat="1" applyFill="1" applyBorder="1">
      <alignment/>
      <protection/>
    </xf>
    <xf numFmtId="2" fontId="2" fillId="0" borderId="10" xfId="15" applyNumberFormat="1" applyBorder="1">
      <alignment/>
      <protection/>
    </xf>
    <xf numFmtId="2" fontId="2" fillId="0" borderId="11" xfId="15" applyNumberFormat="1" applyBorder="1">
      <alignment/>
      <protection/>
    </xf>
    <xf numFmtId="0" fontId="1" fillId="0" borderId="6" xfId="15" applyFont="1" applyFill="1" applyBorder="1">
      <alignment/>
      <protection/>
    </xf>
    <xf numFmtId="0" fontId="2" fillId="0" borderId="12" xfId="15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15" applyFont="1" applyBorder="1">
      <alignment/>
      <protection/>
    </xf>
    <xf numFmtId="0" fontId="2" fillId="0" borderId="6" xfId="15" applyFont="1" applyBorder="1" applyAlignment="1">
      <alignment horizontal="center"/>
      <protection/>
    </xf>
    <xf numFmtId="0" fontId="2" fillId="0" borderId="13" xfId="15" applyFont="1" applyBorder="1">
      <alignment/>
      <protection/>
    </xf>
    <xf numFmtId="0" fontId="2" fillId="0" borderId="14" xfId="15" applyBorder="1">
      <alignment/>
      <protection/>
    </xf>
    <xf numFmtId="0" fontId="2" fillId="0" borderId="13" xfId="15" applyFont="1" applyBorder="1" applyAlignment="1">
      <alignment horizontal="center"/>
      <protection/>
    </xf>
    <xf numFmtId="0" fontId="2" fillId="0" borderId="15" xfId="15" applyBorder="1">
      <alignment/>
      <protection/>
    </xf>
    <xf numFmtId="0" fontId="2" fillId="0" borderId="0" xfId="15" applyBorder="1">
      <alignment/>
      <protection/>
    </xf>
    <xf numFmtId="0" fontId="2" fillId="0" borderId="1" xfId="15" applyBorder="1" applyAlignment="1">
      <alignment horizontal="center"/>
      <protection/>
    </xf>
    <xf numFmtId="0" fontId="2" fillId="2" borderId="1" xfId="15" applyFill="1" applyBorder="1" applyAlignment="1">
      <alignment horizontal="center"/>
      <protection/>
    </xf>
    <xf numFmtId="1" fontId="2" fillId="3" borderId="1" xfId="15" applyNumberFormat="1" applyFill="1" applyBorder="1" applyAlignment="1">
      <alignment horizontal="center"/>
      <protection/>
    </xf>
    <xf numFmtId="0" fontId="2" fillId="0" borderId="6" xfId="15" applyFont="1" applyFill="1" applyBorder="1">
      <alignment/>
      <protection/>
    </xf>
    <xf numFmtId="0" fontId="4" fillId="0" borderId="6" xfId="0" applyNumberFormat="1" applyFont="1" applyBorder="1" applyAlignment="1">
      <alignment/>
    </xf>
    <xf numFmtId="0" fontId="2" fillId="0" borderId="16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/>
      <protection/>
    </xf>
    <xf numFmtId="0" fontId="2" fillId="0" borderId="10" xfId="15" applyBorder="1" applyAlignment="1">
      <alignment horizontal="center"/>
      <protection/>
    </xf>
    <xf numFmtId="49" fontId="2" fillId="0" borderId="10" xfId="15" applyNumberFormat="1" applyBorder="1" applyAlignment="1">
      <alignment horizontal="center"/>
      <protection/>
    </xf>
    <xf numFmtId="2" fontId="2" fillId="0" borderId="10" xfId="15" applyNumberFormat="1" applyBorder="1" applyAlignment="1">
      <alignment horizontal="center"/>
      <protection/>
    </xf>
    <xf numFmtId="2" fontId="2" fillId="0" borderId="11" xfId="15" applyNumberFormat="1" applyBorder="1" applyAlignment="1">
      <alignment horizontal="center"/>
      <protection/>
    </xf>
    <xf numFmtId="0" fontId="0" fillId="0" borderId="17" xfId="0" applyBorder="1" applyAlignment="1">
      <alignment/>
    </xf>
    <xf numFmtId="49" fontId="2" fillId="0" borderId="6" xfId="15" applyNumberFormat="1" applyFill="1" applyBorder="1" applyAlignment="1">
      <alignment horizontal="center"/>
      <protection/>
    </xf>
    <xf numFmtId="0" fontId="0" fillId="0" borderId="6" xfId="0" applyNumberFormat="1" applyBorder="1" applyAlignment="1">
      <alignment/>
    </xf>
    <xf numFmtId="1" fontId="2" fillId="3" borderId="6" xfId="0" applyNumberFormat="1" applyFont="1" applyFill="1" applyBorder="1" applyAlignment="1">
      <alignment/>
    </xf>
    <xf numFmtId="0" fontId="2" fillId="0" borderId="5" xfId="15" applyFont="1" applyBorder="1">
      <alignment/>
      <protection/>
    </xf>
    <xf numFmtId="0" fontId="2" fillId="0" borderId="18" xfId="15" applyFont="1" applyBorder="1">
      <alignment/>
      <protection/>
    </xf>
    <xf numFmtId="0" fontId="0" fillId="0" borderId="6" xfId="0" applyBorder="1" applyAlignment="1">
      <alignment/>
    </xf>
    <xf numFmtId="49" fontId="0" fillId="3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6" xfId="0" applyFill="1" applyBorder="1" applyAlignment="1">
      <alignment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0">
      <selection activeCell="N15" sqref="N15"/>
    </sheetView>
  </sheetViews>
  <sheetFormatPr defaultColWidth="9.00390625" defaultRowHeight="12.75"/>
  <cols>
    <col min="1" max="1" width="4.875" style="0" customWidth="1"/>
    <col min="2" max="2" width="25.75390625" style="0" customWidth="1"/>
    <col min="10" max="11" width="14.875" style="0" customWidth="1"/>
  </cols>
  <sheetData>
    <row r="1" ht="12.75">
      <c r="K1" s="28" t="s">
        <v>62</v>
      </c>
    </row>
    <row r="3" spans="1:10" ht="1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29"/>
    </row>
    <row r="4" spans="1:256" ht="15">
      <c r="A4" s="44" t="s">
        <v>80</v>
      </c>
      <c r="B4" s="44" t="s">
        <v>81</v>
      </c>
      <c r="C4" s="45"/>
      <c r="D4" s="44"/>
      <c r="E4" s="44"/>
      <c r="F4" s="44"/>
      <c r="G4" s="44"/>
      <c r="H4" s="44"/>
      <c r="I4" s="44"/>
      <c r="J4" s="29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3"/>
      <c r="IO4" s="20"/>
      <c r="IP4" s="20"/>
      <c r="IQ4" s="20"/>
      <c r="IR4" s="20"/>
      <c r="IS4" s="20"/>
      <c r="IT4" s="20"/>
      <c r="IU4" s="20"/>
      <c r="IV4" s="20"/>
    </row>
    <row r="5" spans="1:11" ht="15">
      <c r="A5" s="2" t="s">
        <v>0</v>
      </c>
      <c r="B5" s="2" t="s">
        <v>1</v>
      </c>
      <c r="C5" s="55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70" t="s">
        <v>8</v>
      </c>
      <c r="K5" s="38" t="s">
        <v>49</v>
      </c>
    </row>
    <row r="6" spans="1:11" ht="15">
      <c r="A6" s="4" t="s">
        <v>9</v>
      </c>
      <c r="B6" s="4"/>
      <c r="C6" s="1"/>
      <c r="D6" s="5" t="s">
        <v>10</v>
      </c>
      <c r="E6" s="5" t="s">
        <v>11</v>
      </c>
      <c r="F6" s="5" t="s">
        <v>12</v>
      </c>
      <c r="G6" s="5" t="s">
        <v>13</v>
      </c>
      <c r="H6" s="5" t="s">
        <v>13</v>
      </c>
      <c r="I6" s="5" t="s">
        <v>14</v>
      </c>
      <c r="J6" s="71" t="s">
        <v>15</v>
      </c>
      <c r="K6" s="38" t="s">
        <v>60</v>
      </c>
    </row>
    <row r="7" spans="1:11" ht="15">
      <c r="A7" s="4"/>
      <c r="B7" s="4"/>
      <c r="C7" s="1"/>
      <c r="D7" s="5"/>
      <c r="E7" s="5"/>
      <c r="F7" s="5"/>
      <c r="G7" s="5" t="s">
        <v>16</v>
      </c>
      <c r="H7" s="5" t="s">
        <v>16</v>
      </c>
      <c r="I7" s="5" t="s">
        <v>17</v>
      </c>
      <c r="J7" s="71" t="s">
        <v>18</v>
      </c>
      <c r="K7" s="38" t="s">
        <v>59</v>
      </c>
    </row>
    <row r="8" spans="1:11" ht="15">
      <c r="A8" s="4"/>
      <c r="B8" s="4"/>
      <c r="C8" s="1"/>
      <c r="D8" s="5"/>
      <c r="E8" s="5"/>
      <c r="F8" s="5"/>
      <c r="G8" s="5" t="s">
        <v>19</v>
      </c>
      <c r="H8" s="5" t="s">
        <v>19</v>
      </c>
      <c r="I8" s="5"/>
      <c r="J8" s="71" t="s">
        <v>20</v>
      </c>
      <c r="K8" s="38" t="s">
        <v>53</v>
      </c>
    </row>
    <row r="9" spans="1:11" ht="15">
      <c r="A9" s="6"/>
      <c r="B9" s="6"/>
      <c r="C9" s="1"/>
      <c r="D9" s="7"/>
      <c r="E9" s="7"/>
      <c r="F9" s="7"/>
      <c r="G9" s="7" t="s">
        <v>21</v>
      </c>
      <c r="H9" s="7" t="s">
        <v>22</v>
      </c>
      <c r="I9" s="7"/>
      <c r="J9" s="72" t="s">
        <v>23</v>
      </c>
      <c r="K9" s="38"/>
    </row>
    <row r="10" spans="1:11" ht="15">
      <c r="A10" s="8">
        <v>1</v>
      </c>
      <c r="B10" s="8">
        <v>2</v>
      </c>
      <c r="C10" s="9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73">
        <v>10</v>
      </c>
      <c r="K10" s="77">
        <v>11</v>
      </c>
    </row>
    <row r="11" spans="1:11" ht="15">
      <c r="A11" s="11">
        <v>1</v>
      </c>
      <c r="B11" s="80" t="s">
        <v>63</v>
      </c>
      <c r="C11" s="11">
        <v>62</v>
      </c>
      <c r="D11" s="13">
        <v>2</v>
      </c>
      <c r="E11" s="14">
        <v>2</v>
      </c>
      <c r="F11" s="15">
        <v>50.49</v>
      </c>
      <c r="G11" s="16">
        <f>H11/274.91</f>
        <v>3.423411298243061</v>
      </c>
      <c r="H11" s="14">
        <v>941.13</v>
      </c>
      <c r="I11" s="17" t="s">
        <v>24</v>
      </c>
      <c r="J11" s="74">
        <f aca="true" t="shared" si="0" ref="J11:J35">H11/F11/6</f>
        <v>3.1066547831253715</v>
      </c>
      <c r="K11" s="38">
        <f aca="true" t="shared" si="1" ref="K11:K36">G11/F11</f>
        <v>0.0678037492224809</v>
      </c>
    </row>
    <row r="12" spans="1:11" ht="15">
      <c r="A12" s="11">
        <v>2</v>
      </c>
      <c r="B12" s="80" t="s">
        <v>63</v>
      </c>
      <c r="C12" s="11">
        <v>60</v>
      </c>
      <c r="D12" s="13">
        <v>3</v>
      </c>
      <c r="E12" s="14">
        <v>5</v>
      </c>
      <c r="F12" s="15">
        <v>251.67</v>
      </c>
      <c r="G12" s="16">
        <f>H12/274.91</f>
        <v>17.064421083263614</v>
      </c>
      <c r="H12" s="14">
        <v>4691.18</v>
      </c>
      <c r="I12" s="13">
        <f>+I184</f>
        <v>0</v>
      </c>
      <c r="J12" s="74">
        <f t="shared" si="0"/>
        <v>3.1067005735023376</v>
      </c>
      <c r="K12" s="38">
        <f t="shared" si="1"/>
        <v>0.06780474861232413</v>
      </c>
    </row>
    <row r="13" spans="1:11" ht="15">
      <c r="A13" s="11">
        <v>3</v>
      </c>
      <c r="B13" s="80" t="s">
        <v>64</v>
      </c>
      <c r="C13" s="18" t="s">
        <v>25</v>
      </c>
      <c r="D13" s="13">
        <v>4</v>
      </c>
      <c r="E13" s="14">
        <v>23</v>
      </c>
      <c r="F13" s="15">
        <v>1079.46</v>
      </c>
      <c r="G13" s="16">
        <v>160</v>
      </c>
      <c r="H13" s="14">
        <v>44214.75</v>
      </c>
      <c r="I13" s="17" t="s">
        <v>24</v>
      </c>
      <c r="J13" s="74">
        <f t="shared" si="0"/>
        <v>6.82667722750264</v>
      </c>
      <c r="K13" s="38">
        <f t="shared" si="1"/>
        <v>0.14822225927778704</v>
      </c>
    </row>
    <row r="14" spans="1:11" ht="15">
      <c r="A14" s="11">
        <v>4</v>
      </c>
      <c r="B14" s="80" t="s">
        <v>65</v>
      </c>
      <c r="C14" s="11">
        <v>131</v>
      </c>
      <c r="D14" s="13">
        <v>5</v>
      </c>
      <c r="E14" s="14">
        <v>69</v>
      </c>
      <c r="F14" s="15">
        <v>3029.86</v>
      </c>
      <c r="G14" s="16">
        <v>421</v>
      </c>
      <c r="H14" s="14">
        <v>116074.54</v>
      </c>
      <c r="I14" s="17" t="s">
        <v>24</v>
      </c>
      <c r="J14" s="74">
        <f t="shared" si="0"/>
        <v>6.385033191852648</v>
      </c>
      <c r="K14" s="78">
        <f t="shared" si="1"/>
        <v>0.13895031453598516</v>
      </c>
    </row>
    <row r="15" spans="1:11" ht="15">
      <c r="A15" s="11">
        <v>5</v>
      </c>
      <c r="B15" s="12" t="s">
        <v>26</v>
      </c>
      <c r="C15" s="18" t="s">
        <v>27</v>
      </c>
      <c r="D15" s="13">
        <v>5</v>
      </c>
      <c r="E15" s="14">
        <v>74</v>
      </c>
      <c r="F15" s="15">
        <v>3309.82</v>
      </c>
      <c r="G15" s="16">
        <v>470</v>
      </c>
      <c r="H15" s="14">
        <v>129094.62</v>
      </c>
      <c r="I15" s="17" t="s">
        <v>24</v>
      </c>
      <c r="J15" s="74">
        <f t="shared" si="0"/>
        <v>6.500586134593422</v>
      </c>
      <c r="K15" s="78">
        <f t="shared" si="1"/>
        <v>0.1420016798496595</v>
      </c>
    </row>
    <row r="16" spans="1:11" ht="15">
      <c r="A16" s="11">
        <v>6</v>
      </c>
      <c r="B16" s="80" t="s">
        <v>66</v>
      </c>
      <c r="C16" s="18" t="s">
        <v>28</v>
      </c>
      <c r="D16" s="13">
        <v>5</v>
      </c>
      <c r="E16" s="14">
        <v>63</v>
      </c>
      <c r="F16" s="15">
        <v>2833.92</v>
      </c>
      <c r="G16" s="16">
        <v>439</v>
      </c>
      <c r="H16" s="14">
        <v>120988.74</v>
      </c>
      <c r="I16" s="17" t="s">
        <v>24</v>
      </c>
      <c r="J16" s="74">
        <f t="shared" si="0"/>
        <v>7.115511376467931</v>
      </c>
      <c r="K16" s="78">
        <f t="shared" si="1"/>
        <v>0.15490910117434506</v>
      </c>
    </row>
    <row r="17" spans="1:11" ht="15">
      <c r="A17" s="11">
        <v>7</v>
      </c>
      <c r="B17" s="80" t="s">
        <v>67</v>
      </c>
      <c r="C17" s="11">
        <v>30</v>
      </c>
      <c r="D17" s="13">
        <v>5</v>
      </c>
      <c r="E17" s="14">
        <v>41</v>
      </c>
      <c r="F17" s="15">
        <v>1822.42</v>
      </c>
      <c r="G17" s="16">
        <v>284</v>
      </c>
      <c r="H17" s="14">
        <v>78233.58</v>
      </c>
      <c r="I17" s="17" t="s">
        <v>24</v>
      </c>
      <c r="J17" s="74">
        <f t="shared" si="0"/>
        <v>7.154733815476125</v>
      </c>
      <c r="K17" s="78">
        <f t="shared" si="1"/>
        <v>0.15583674454845753</v>
      </c>
    </row>
    <row r="18" spans="1:11" ht="15">
      <c r="A18" s="11">
        <v>8</v>
      </c>
      <c r="B18" s="80" t="s">
        <v>68</v>
      </c>
      <c r="C18" s="19" t="s">
        <v>29</v>
      </c>
      <c r="D18" s="13">
        <v>5</v>
      </c>
      <c r="E18" s="14">
        <v>55</v>
      </c>
      <c r="F18" s="15">
        <v>2315.38</v>
      </c>
      <c r="G18" s="16">
        <v>285</v>
      </c>
      <c r="H18" s="14">
        <v>78630.67</v>
      </c>
      <c r="I18" s="17" t="s">
        <v>24</v>
      </c>
      <c r="J18" s="74">
        <f t="shared" si="0"/>
        <v>5.660026287981526</v>
      </c>
      <c r="K18" s="78">
        <f t="shared" si="1"/>
        <v>0.12308994635869705</v>
      </c>
    </row>
    <row r="19" spans="1:11" ht="15">
      <c r="A19" s="11">
        <v>9</v>
      </c>
      <c r="B19" s="80" t="s">
        <v>69</v>
      </c>
      <c r="C19" s="11">
        <v>3</v>
      </c>
      <c r="D19" s="13">
        <v>5</v>
      </c>
      <c r="E19" s="14">
        <v>69</v>
      </c>
      <c r="F19" s="15">
        <v>2979.05</v>
      </c>
      <c r="G19" s="16">
        <v>362</v>
      </c>
      <c r="H19" s="14">
        <v>99828.3</v>
      </c>
      <c r="I19" s="17" t="s">
        <v>24</v>
      </c>
      <c r="J19" s="74">
        <f t="shared" si="0"/>
        <v>5.5850187140195695</v>
      </c>
      <c r="K19" s="78">
        <f t="shared" si="1"/>
        <v>0.12151524814957788</v>
      </c>
    </row>
    <row r="20" spans="1:11" ht="15">
      <c r="A20" s="11">
        <v>10</v>
      </c>
      <c r="B20" s="80" t="s">
        <v>70</v>
      </c>
      <c r="C20" s="11">
        <v>13</v>
      </c>
      <c r="D20" s="13">
        <v>5</v>
      </c>
      <c r="E20" s="14">
        <v>135</v>
      </c>
      <c r="F20" s="15">
        <v>4252.26</v>
      </c>
      <c r="G20" s="16">
        <v>417</v>
      </c>
      <c r="H20" s="14">
        <v>114891.78</v>
      </c>
      <c r="I20" s="17" t="s">
        <v>24</v>
      </c>
      <c r="J20" s="74">
        <f t="shared" si="0"/>
        <v>4.50316537558851</v>
      </c>
      <c r="K20" s="78">
        <f t="shared" si="1"/>
        <v>0.09806549928743774</v>
      </c>
    </row>
    <row r="21" spans="1:11" ht="15">
      <c r="A21" s="11">
        <v>11</v>
      </c>
      <c r="B21" s="80" t="s">
        <v>78</v>
      </c>
      <c r="C21" s="11">
        <v>17</v>
      </c>
      <c r="D21" s="13">
        <v>5</v>
      </c>
      <c r="E21" s="14">
        <v>49</v>
      </c>
      <c r="F21" s="15">
        <v>2041.85</v>
      </c>
      <c r="G21" s="16">
        <v>233</v>
      </c>
      <c r="H21" s="14">
        <v>64192.23</v>
      </c>
      <c r="I21" s="17" t="s">
        <v>24</v>
      </c>
      <c r="J21" s="74">
        <f t="shared" si="0"/>
        <v>5.239711536106962</v>
      </c>
      <c r="K21" s="78">
        <f t="shared" si="1"/>
        <v>0.1141122021696011</v>
      </c>
    </row>
    <row r="22" spans="1:11" ht="15">
      <c r="A22" s="11">
        <v>12</v>
      </c>
      <c r="B22" s="80" t="s">
        <v>77</v>
      </c>
      <c r="C22" s="11">
        <v>60</v>
      </c>
      <c r="D22" s="13">
        <v>5</v>
      </c>
      <c r="E22" s="14">
        <v>36</v>
      </c>
      <c r="F22" s="15">
        <v>1988.21</v>
      </c>
      <c r="G22" s="16">
        <v>163</v>
      </c>
      <c r="H22" s="14">
        <v>45135.8</v>
      </c>
      <c r="I22" s="17" t="s">
        <v>24</v>
      </c>
      <c r="J22" s="74">
        <f t="shared" si="0"/>
        <v>3.7836211131285595</v>
      </c>
      <c r="K22" s="78">
        <f t="shared" si="1"/>
        <v>0.08198329150341262</v>
      </c>
    </row>
    <row r="23" spans="1:11" ht="15">
      <c r="A23" s="11">
        <v>13</v>
      </c>
      <c r="B23" s="80" t="s">
        <v>79</v>
      </c>
      <c r="C23" s="18" t="s">
        <v>30</v>
      </c>
      <c r="D23" s="13">
        <v>5</v>
      </c>
      <c r="E23" s="14">
        <v>104</v>
      </c>
      <c r="F23" s="15">
        <v>2320.45</v>
      </c>
      <c r="G23" s="16">
        <v>356</v>
      </c>
      <c r="H23" s="14">
        <v>98231.37</v>
      </c>
      <c r="I23" s="17" t="s">
        <v>24</v>
      </c>
      <c r="J23" s="74">
        <f t="shared" si="0"/>
        <v>7.0554827727380465</v>
      </c>
      <c r="K23" s="78">
        <f t="shared" si="1"/>
        <v>0.1534185179598785</v>
      </c>
    </row>
    <row r="24" spans="1:11" ht="15">
      <c r="A24" s="11">
        <v>14</v>
      </c>
      <c r="B24" s="80" t="s">
        <v>71</v>
      </c>
      <c r="C24" s="11">
        <v>41</v>
      </c>
      <c r="D24" s="13">
        <v>5</v>
      </c>
      <c r="E24" s="14">
        <v>33</v>
      </c>
      <c r="F24" s="15">
        <v>1525.55</v>
      </c>
      <c r="G24" s="16">
        <v>206</v>
      </c>
      <c r="H24" s="14">
        <v>57009.99</v>
      </c>
      <c r="I24" s="17" t="s">
        <v>24</v>
      </c>
      <c r="J24" s="74">
        <f t="shared" si="0"/>
        <v>6.228353708498574</v>
      </c>
      <c r="K24" s="78">
        <f t="shared" si="1"/>
        <v>0.13503326669070173</v>
      </c>
    </row>
    <row r="25" spans="1:11" ht="15">
      <c r="A25" s="11">
        <v>15</v>
      </c>
      <c r="B25" s="80" t="s">
        <v>72</v>
      </c>
      <c r="C25" s="11">
        <v>19</v>
      </c>
      <c r="D25" s="13">
        <v>9</v>
      </c>
      <c r="E25" s="14">
        <v>98</v>
      </c>
      <c r="F25" s="15">
        <v>3541.58</v>
      </c>
      <c r="G25" s="16">
        <v>534</v>
      </c>
      <c r="H25" s="14">
        <v>147136.26</v>
      </c>
      <c r="I25" s="17" t="s">
        <v>24</v>
      </c>
      <c r="J25" s="74">
        <f t="shared" si="0"/>
        <v>6.924228734067846</v>
      </c>
      <c r="K25" s="78">
        <f t="shared" si="1"/>
        <v>0.15078016026745125</v>
      </c>
    </row>
    <row r="26" spans="1:11" ht="15">
      <c r="A26" s="11">
        <v>16</v>
      </c>
      <c r="B26" s="80" t="s">
        <v>66</v>
      </c>
      <c r="C26" s="18" t="s">
        <v>31</v>
      </c>
      <c r="D26" s="13">
        <v>9</v>
      </c>
      <c r="E26" s="14">
        <v>56</v>
      </c>
      <c r="F26" s="15">
        <v>3088.74</v>
      </c>
      <c r="G26" s="16">
        <v>442</v>
      </c>
      <c r="H26" s="14">
        <v>121662.93</v>
      </c>
      <c r="I26" s="17" t="s">
        <v>24</v>
      </c>
      <c r="J26" s="74">
        <f t="shared" si="0"/>
        <v>6.564863018577154</v>
      </c>
      <c r="K26" s="78">
        <f t="shared" si="1"/>
        <v>0.14310042282613625</v>
      </c>
    </row>
    <row r="27" spans="1:11" ht="15">
      <c r="A27" s="11">
        <v>17</v>
      </c>
      <c r="B27" s="80" t="s">
        <v>66</v>
      </c>
      <c r="C27" s="18" t="s">
        <v>32</v>
      </c>
      <c r="D27" s="13">
        <v>9</v>
      </c>
      <c r="E27" s="14">
        <v>38</v>
      </c>
      <c r="F27" s="15">
        <v>2047.6</v>
      </c>
      <c r="G27" s="16">
        <v>292</v>
      </c>
      <c r="H27" s="14">
        <v>80571.77</v>
      </c>
      <c r="I27" s="17" t="s">
        <v>24</v>
      </c>
      <c r="J27" s="74">
        <f t="shared" si="0"/>
        <v>6.558228332356581</v>
      </c>
      <c r="K27" s="78">
        <f t="shared" si="1"/>
        <v>0.1426059777300254</v>
      </c>
    </row>
    <row r="28" spans="1:11" ht="15">
      <c r="A28" s="11">
        <v>18</v>
      </c>
      <c r="B28" s="80" t="s">
        <v>66</v>
      </c>
      <c r="C28" s="18" t="s">
        <v>33</v>
      </c>
      <c r="D28" s="13">
        <v>9</v>
      </c>
      <c r="E28" s="14">
        <v>31</v>
      </c>
      <c r="F28" s="15">
        <v>1437.3</v>
      </c>
      <c r="G28" s="16">
        <v>231</v>
      </c>
      <c r="H28" s="14">
        <v>63692.13</v>
      </c>
      <c r="I28" s="17" t="s">
        <v>24</v>
      </c>
      <c r="J28" s="74">
        <f t="shared" si="0"/>
        <v>7.385622347457037</v>
      </c>
      <c r="K28" s="78">
        <f t="shared" si="1"/>
        <v>0.1607180129409309</v>
      </c>
    </row>
    <row r="29" spans="1:11" ht="15">
      <c r="A29" s="11">
        <v>19</v>
      </c>
      <c r="B29" s="80" t="s">
        <v>66</v>
      </c>
      <c r="C29" s="18" t="s">
        <v>34</v>
      </c>
      <c r="D29" s="13">
        <v>9</v>
      </c>
      <c r="E29" s="14">
        <v>59</v>
      </c>
      <c r="F29" s="15">
        <v>2154.55</v>
      </c>
      <c r="G29" s="16">
        <v>251</v>
      </c>
      <c r="H29" s="14">
        <v>69313.39</v>
      </c>
      <c r="I29" s="17" t="s">
        <v>24</v>
      </c>
      <c r="J29" s="74">
        <f t="shared" si="0"/>
        <v>5.361783976545759</v>
      </c>
      <c r="K29" s="78">
        <f t="shared" si="1"/>
        <v>0.11649764451973729</v>
      </c>
    </row>
    <row r="30" spans="1:11" ht="15">
      <c r="A30" s="11">
        <v>20</v>
      </c>
      <c r="B30" s="80" t="s">
        <v>66</v>
      </c>
      <c r="C30" s="11">
        <v>22</v>
      </c>
      <c r="D30" s="13">
        <v>9</v>
      </c>
      <c r="E30" s="14">
        <v>62</v>
      </c>
      <c r="F30" s="15">
        <v>2272.9</v>
      </c>
      <c r="G30" s="16">
        <v>282</v>
      </c>
      <c r="H30" s="14">
        <v>77838.72</v>
      </c>
      <c r="I30" s="17" t="s">
        <v>24</v>
      </c>
      <c r="J30" s="74">
        <f t="shared" si="0"/>
        <v>5.707739011835101</v>
      </c>
      <c r="K30" s="78">
        <f t="shared" si="1"/>
        <v>0.12407057063663161</v>
      </c>
    </row>
    <row r="31" spans="1:11" ht="15">
      <c r="A31" s="11">
        <v>21</v>
      </c>
      <c r="B31" s="80" t="s">
        <v>66</v>
      </c>
      <c r="C31" s="11">
        <v>24</v>
      </c>
      <c r="D31" s="13">
        <v>9</v>
      </c>
      <c r="E31" s="14">
        <v>44</v>
      </c>
      <c r="F31" s="15">
        <v>2594.3</v>
      </c>
      <c r="G31" s="16">
        <v>455</v>
      </c>
      <c r="H31" s="14">
        <v>125324.3</v>
      </c>
      <c r="I31" s="17" t="s">
        <v>24</v>
      </c>
      <c r="J31" s="74">
        <f t="shared" si="0"/>
        <v>8.051259813180176</v>
      </c>
      <c r="K31" s="78">
        <f t="shared" si="1"/>
        <v>0.17538449678140539</v>
      </c>
    </row>
    <row r="32" spans="1:11" ht="15">
      <c r="A32" s="11">
        <v>22</v>
      </c>
      <c r="B32" s="80" t="s">
        <v>73</v>
      </c>
      <c r="C32" s="11">
        <v>35</v>
      </c>
      <c r="D32" s="13">
        <v>9</v>
      </c>
      <c r="E32" s="14">
        <v>127</v>
      </c>
      <c r="F32" s="15">
        <v>3166.64</v>
      </c>
      <c r="G32" s="16">
        <v>331</v>
      </c>
      <c r="H32" s="14">
        <v>91199.37</v>
      </c>
      <c r="I32" s="17" t="s">
        <v>24</v>
      </c>
      <c r="J32" s="74">
        <f t="shared" si="0"/>
        <v>4.800007263219059</v>
      </c>
      <c r="K32" s="78">
        <f t="shared" si="1"/>
        <v>0.1045271960184928</v>
      </c>
    </row>
    <row r="33" spans="1:11" ht="15">
      <c r="A33" s="11">
        <v>23</v>
      </c>
      <c r="B33" s="80" t="s">
        <v>74</v>
      </c>
      <c r="C33" s="18" t="s">
        <v>35</v>
      </c>
      <c r="D33" s="13">
        <v>9</v>
      </c>
      <c r="E33" s="14">
        <v>46</v>
      </c>
      <c r="F33" s="15">
        <v>2204.9</v>
      </c>
      <c r="G33" s="16">
        <v>387</v>
      </c>
      <c r="H33" s="14">
        <v>106695.49</v>
      </c>
      <c r="I33" s="17" t="s">
        <v>24</v>
      </c>
      <c r="J33" s="74">
        <f t="shared" si="0"/>
        <v>8.065028648313605</v>
      </c>
      <c r="K33" s="78">
        <f t="shared" si="1"/>
        <v>0.17551816408907434</v>
      </c>
    </row>
    <row r="34" spans="1:11" ht="15">
      <c r="A34" s="11">
        <v>24</v>
      </c>
      <c r="B34" s="80" t="s">
        <v>75</v>
      </c>
      <c r="C34" s="11">
        <v>6</v>
      </c>
      <c r="D34" s="13">
        <v>9</v>
      </c>
      <c r="E34" s="14">
        <v>135</v>
      </c>
      <c r="F34" s="15">
        <v>6597.04</v>
      </c>
      <c r="G34" s="16">
        <v>1197</v>
      </c>
      <c r="H34" s="14">
        <v>330326.07</v>
      </c>
      <c r="I34" s="17" t="s">
        <v>24</v>
      </c>
      <c r="J34" s="74">
        <f t="shared" si="0"/>
        <v>8.345310169409311</v>
      </c>
      <c r="K34" s="78">
        <f t="shared" si="1"/>
        <v>0.18144501170221797</v>
      </c>
    </row>
    <row r="35" spans="1:11" ht="15">
      <c r="A35" s="47">
        <v>25</v>
      </c>
      <c r="B35" s="81" t="s">
        <v>76</v>
      </c>
      <c r="C35" s="47">
        <v>4</v>
      </c>
      <c r="D35" s="65">
        <v>9</v>
      </c>
      <c r="E35" s="66">
        <v>227</v>
      </c>
      <c r="F35" s="50">
        <v>6645.05</v>
      </c>
      <c r="G35" s="67">
        <v>1065</v>
      </c>
      <c r="H35" s="66">
        <v>293823.39</v>
      </c>
      <c r="I35" s="3" t="s">
        <v>24</v>
      </c>
      <c r="J35" s="75">
        <f t="shared" si="0"/>
        <v>7.369480289839806</v>
      </c>
      <c r="K35" s="78">
        <f t="shared" si="1"/>
        <v>0.1602696744193046</v>
      </c>
    </row>
    <row r="36" spans="1:11" ht="15">
      <c r="A36" s="38"/>
      <c r="B36" s="68" t="s">
        <v>48</v>
      </c>
      <c r="C36" s="38"/>
      <c r="D36" s="38"/>
      <c r="E36" s="38"/>
      <c r="F36" s="40">
        <f>SUM(F11:F35)</f>
        <v>65550.99</v>
      </c>
      <c r="G36" s="41">
        <f>SUM(G11:G35)</f>
        <v>9283.487832381506</v>
      </c>
      <c r="H36" s="38"/>
      <c r="I36" s="38"/>
      <c r="J36" s="76"/>
      <c r="K36" s="69">
        <f t="shared" si="1"/>
        <v>0.14162238941595703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25.00390625" style="0" customWidth="1"/>
    <col min="9" max="9" width="11.625" style="0" customWidth="1"/>
    <col min="10" max="10" width="11.875" style="0" customWidth="1"/>
    <col min="11" max="11" width="14.875" style="0" customWidth="1"/>
  </cols>
  <sheetData>
    <row r="1" ht="12.75">
      <c r="K1" s="28" t="s">
        <v>58</v>
      </c>
    </row>
    <row r="3" spans="1:11" ht="1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56"/>
      <c r="K3" s="57"/>
    </row>
    <row r="4" spans="1:11" ht="15">
      <c r="A4" s="44" t="s">
        <v>83</v>
      </c>
      <c r="B4" s="44"/>
      <c r="C4" s="45"/>
      <c r="D4" s="44"/>
      <c r="E4" s="44"/>
      <c r="F4" s="44"/>
      <c r="G4" s="44"/>
      <c r="H4" s="44"/>
      <c r="I4" s="44"/>
      <c r="J4" s="56"/>
      <c r="K4" s="57"/>
    </row>
    <row r="5" spans="1:11" ht="15">
      <c r="A5" s="58" t="s">
        <v>0</v>
      </c>
      <c r="B5" s="58" t="s">
        <v>1</v>
      </c>
      <c r="C5" s="23"/>
      <c r="D5" s="58" t="s">
        <v>2</v>
      </c>
      <c r="E5" s="58" t="s">
        <v>36</v>
      </c>
      <c r="F5" s="58" t="s">
        <v>4</v>
      </c>
      <c r="G5" s="58" t="s">
        <v>37</v>
      </c>
      <c r="H5" s="58" t="s">
        <v>38</v>
      </c>
      <c r="I5" s="59" t="s">
        <v>39</v>
      </c>
      <c r="J5" s="58" t="s">
        <v>40</v>
      </c>
      <c r="K5" s="38" t="s">
        <v>49</v>
      </c>
    </row>
    <row r="6" spans="1:11" ht="15">
      <c r="A6" s="60" t="s">
        <v>9</v>
      </c>
      <c r="B6" s="60"/>
      <c r="C6" s="61"/>
      <c r="D6" s="60" t="s">
        <v>41</v>
      </c>
      <c r="E6" s="60" t="s">
        <v>11</v>
      </c>
      <c r="F6" s="60" t="s">
        <v>12</v>
      </c>
      <c r="G6" s="60" t="s">
        <v>16</v>
      </c>
      <c r="H6" s="60" t="s">
        <v>16</v>
      </c>
      <c r="I6" s="62" t="s">
        <v>42</v>
      </c>
      <c r="J6" s="60" t="s">
        <v>15</v>
      </c>
      <c r="K6" s="43" t="s">
        <v>60</v>
      </c>
    </row>
    <row r="7" spans="1:11" ht="15">
      <c r="A7" s="4"/>
      <c r="B7" s="4"/>
      <c r="C7" s="1"/>
      <c r="D7" s="4"/>
      <c r="E7" s="4"/>
      <c r="F7" s="4"/>
      <c r="G7" s="4" t="s">
        <v>19</v>
      </c>
      <c r="H7" s="4" t="s">
        <v>19</v>
      </c>
      <c r="I7" s="5" t="s">
        <v>17</v>
      </c>
      <c r="J7" s="4" t="s">
        <v>18</v>
      </c>
      <c r="K7" s="42" t="s">
        <v>59</v>
      </c>
    </row>
    <row r="8" spans="1:11" ht="15">
      <c r="A8" s="20"/>
      <c r="B8" s="20"/>
      <c r="C8" s="1"/>
      <c r="D8" s="20"/>
      <c r="E8" s="20"/>
      <c r="F8" s="20"/>
      <c r="G8" s="20" t="s">
        <v>21</v>
      </c>
      <c r="H8" s="20" t="s">
        <v>22</v>
      </c>
      <c r="I8" s="21"/>
      <c r="J8" s="20" t="s">
        <v>43</v>
      </c>
      <c r="K8" s="43" t="s">
        <v>53</v>
      </c>
    </row>
    <row r="9" spans="1:11" ht="1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38">
        <v>11</v>
      </c>
    </row>
    <row r="10" spans="1:11" ht="15">
      <c r="A10" s="23">
        <v>1</v>
      </c>
      <c r="B10" s="80" t="s">
        <v>63</v>
      </c>
      <c r="C10" s="11">
        <v>60</v>
      </c>
      <c r="D10" s="24">
        <v>3</v>
      </c>
      <c r="E10" s="25">
        <v>5</v>
      </c>
      <c r="F10" s="15">
        <v>251.67</v>
      </c>
      <c r="G10" s="26">
        <f>H10/274.91</f>
        <v>14.942890400494706</v>
      </c>
      <c r="H10" s="27">
        <v>4107.95</v>
      </c>
      <c r="I10" s="17" t="s">
        <v>24</v>
      </c>
      <c r="J10" s="52">
        <f aca="true" t="shared" si="0" ref="J10:J24">H10/F10/6</f>
        <v>2.72046065615025</v>
      </c>
      <c r="K10" s="38">
        <f aca="true" t="shared" si="1" ref="K10:K25">G10/F10</f>
        <v>0.05937493702266741</v>
      </c>
    </row>
    <row r="11" spans="1:11" ht="15">
      <c r="A11" s="23">
        <v>2</v>
      </c>
      <c r="B11" s="80" t="s">
        <v>65</v>
      </c>
      <c r="C11" s="11">
        <v>131</v>
      </c>
      <c r="D11" s="24">
        <v>5</v>
      </c>
      <c r="E11" s="27">
        <v>64</v>
      </c>
      <c r="F11" s="15">
        <v>2821.66</v>
      </c>
      <c r="G11" s="26">
        <v>291</v>
      </c>
      <c r="H11" s="27">
        <v>81179.66</v>
      </c>
      <c r="I11" s="17" t="s">
        <v>24</v>
      </c>
      <c r="J11" s="52">
        <f t="shared" si="0"/>
        <v>4.795029639762882</v>
      </c>
      <c r="K11" s="38">
        <f t="shared" si="1"/>
        <v>0.10313078117136722</v>
      </c>
    </row>
    <row r="12" spans="1:11" ht="15">
      <c r="A12" s="23">
        <v>3</v>
      </c>
      <c r="B12" s="12" t="s">
        <v>26</v>
      </c>
      <c r="C12" s="18" t="s">
        <v>27</v>
      </c>
      <c r="D12" s="24">
        <v>5</v>
      </c>
      <c r="E12" s="27">
        <v>69</v>
      </c>
      <c r="F12" s="15">
        <v>3175.29</v>
      </c>
      <c r="G12" s="26">
        <v>407</v>
      </c>
      <c r="H12" s="27">
        <v>113116.87</v>
      </c>
      <c r="I12" s="17" t="s">
        <v>24</v>
      </c>
      <c r="J12" s="52">
        <f t="shared" si="0"/>
        <v>5.937351129083223</v>
      </c>
      <c r="K12" s="38">
        <f t="shared" si="1"/>
        <v>0.12817726884788477</v>
      </c>
    </row>
    <row r="13" spans="1:11" ht="15">
      <c r="A13" s="23">
        <v>4</v>
      </c>
      <c r="B13" s="80" t="s">
        <v>66</v>
      </c>
      <c r="C13" s="18" t="s">
        <v>44</v>
      </c>
      <c r="D13" s="24">
        <v>5</v>
      </c>
      <c r="E13" s="27">
        <v>67</v>
      </c>
      <c r="F13" s="15">
        <v>2043.7</v>
      </c>
      <c r="G13" s="26">
        <v>284</v>
      </c>
      <c r="H13" s="27">
        <v>75489.48</v>
      </c>
      <c r="I13" s="17" t="s">
        <v>24</v>
      </c>
      <c r="J13" s="52">
        <f t="shared" si="0"/>
        <v>6.156275382883984</v>
      </c>
      <c r="K13" s="38">
        <f t="shared" si="1"/>
        <v>0.13896364437050449</v>
      </c>
    </row>
    <row r="14" spans="1:11" ht="15">
      <c r="A14" s="23">
        <v>5</v>
      </c>
      <c r="B14" s="80" t="s">
        <v>66</v>
      </c>
      <c r="C14" s="18" t="s">
        <v>28</v>
      </c>
      <c r="D14" s="24">
        <v>5</v>
      </c>
      <c r="E14" s="27">
        <v>60</v>
      </c>
      <c r="F14" s="15">
        <v>2742.1</v>
      </c>
      <c r="G14" s="26">
        <v>442</v>
      </c>
      <c r="H14" s="27">
        <v>111982.94</v>
      </c>
      <c r="I14" s="17" t="s">
        <v>24</v>
      </c>
      <c r="J14" s="52">
        <f t="shared" si="0"/>
        <v>6.806397772996366</v>
      </c>
      <c r="K14" s="38">
        <f t="shared" si="1"/>
        <v>0.16119032858028517</v>
      </c>
    </row>
    <row r="15" spans="1:11" ht="15">
      <c r="A15" s="23">
        <v>6</v>
      </c>
      <c r="B15" s="80" t="s">
        <v>68</v>
      </c>
      <c r="C15" s="19" t="s">
        <v>29</v>
      </c>
      <c r="D15" s="24">
        <v>5</v>
      </c>
      <c r="E15" s="27">
        <v>51</v>
      </c>
      <c r="F15" s="15">
        <v>2189.25</v>
      </c>
      <c r="G15" s="26">
        <v>239</v>
      </c>
      <c r="H15" s="27">
        <v>66465.95</v>
      </c>
      <c r="I15" s="17" t="s">
        <v>24</v>
      </c>
      <c r="J15" s="52">
        <f t="shared" si="0"/>
        <v>5.06002436146321</v>
      </c>
      <c r="K15" s="38">
        <f t="shared" si="1"/>
        <v>0.10916980701153363</v>
      </c>
    </row>
    <row r="16" spans="1:11" ht="15">
      <c r="A16" s="23">
        <v>7</v>
      </c>
      <c r="B16" s="80" t="s">
        <v>69</v>
      </c>
      <c r="C16" s="11">
        <v>3</v>
      </c>
      <c r="D16" s="24">
        <v>5</v>
      </c>
      <c r="E16" s="27">
        <v>62</v>
      </c>
      <c r="F16" s="15">
        <v>2711.95</v>
      </c>
      <c r="G16" s="26">
        <v>301</v>
      </c>
      <c r="H16" s="27">
        <v>83610</v>
      </c>
      <c r="I16" s="17" t="s">
        <v>24</v>
      </c>
      <c r="J16" s="52">
        <f t="shared" si="0"/>
        <v>5.138369070226221</v>
      </c>
      <c r="K16" s="38">
        <f t="shared" si="1"/>
        <v>0.11099024687033317</v>
      </c>
    </row>
    <row r="17" spans="1:11" ht="15">
      <c r="A17" s="23">
        <v>8</v>
      </c>
      <c r="B17" s="80" t="s">
        <v>82</v>
      </c>
      <c r="C17" s="11">
        <v>17</v>
      </c>
      <c r="D17" s="24">
        <v>5</v>
      </c>
      <c r="E17" s="27">
        <v>48</v>
      </c>
      <c r="F17" s="15">
        <v>1991.43</v>
      </c>
      <c r="G17" s="26">
        <v>226</v>
      </c>
      <c r="H17" s="27">
        <v>62870.64</v>
      </c>
      <c r="I17" s="17" t="s">
        <v>24</v>
      </c>
      <c r="J17" s="52">
        <f t="shared" si="0"/>
        <v>5.2617666701817285</v>
      </c>
      <c r="K17" s="38">
        <f t="shared" si="1"/>
        <v>0.1134862887472821</v>
      </c>
    </row>
    <row r="18" spans="1:11" ht="15">
      <c r="A18" s="23">
        <v>9</v>
      </c>
      <c r="B18" s="80" t="s">
        <v>79</v>
      </c>
      <c r="C18" s="18" t="s">
        <v>30</v>
      </c>
      <c r="D18" s="24">
        <v>5</v>
      </c>
      <c r="E18" s="27">
        <v>102</v>
      </c>
      <c r="F18" s="15">
        <v>2278.75</v>
      </c>
      <c r="G18" s="26">
        <v>281</v>
      </c>
      <c r="H18" s="27">
        <v>78044.99</v>
      </c>
      <c r="I18" s="17" t="s">
        <v>24</v>
      </c>
      <c r="J18" s="52">
        <f t="shared" si="0"/>
        <v>5.7081726092521485</v>
      </c>
      <c r="K18" s="38">
        <f t="shared" si="1"/>
        <v>0.12331321996708722</v>
      </c>
    </row>
    <row r="19" spans="1:11" ht="15">
      <c r="A19" s="23">
        <v>10</v>
      </c>
      <c r="B19" s="80" t="s">
        <v>71</v>
      </c>
      <c r="C19" s="11">
        <v>41</v>
      </c>
      <c r="D19" s="24">
        <v>5</v>
      </c>
      <c r="E19" s="27">
        <v>32</v>
      </c>
      <c r="F19" s="15">
        <v>1467.91</v>
      </c>
      <c r="G19" s="26">
        <v>181</v>
      </c>
      <c r="H19" s="27">
        <v>50704.65</v>
      </c>
      <c r="I19" s="17" t="s">
        <v>24</v>
      </c>
      <c r="J19" s="52">
        <f t="shared" si="0"/>
        <v>5.757011669652772</v>
      </c>
      <c r="K19" s="38">
        <f t="shared" si="1"/>
        <v>0.12330456226880394</v>
      </c>
    </row>
    <row r="20" spans="1:11" ht="15">
      <c r="A20" s="23">
        <v>11</v>
      </c>
      <c r="B20" s="80" t="s">
        <v>72</v>
      </c>
      <c r="C20" s="11">
        <v>19</v>
      </c>
      <c r="D20" s="24">
        <v>9</v>
      </c>
      <c r="E20" s="27">
        <v>97</v>
      </c>
      <c r="F20" s="15">
        <v>3381.26</v>
      </c>
      <c r="G20" s="26">
        <v>445</v>
      </c>
      <c r="H20" s="27">
        <v>123240.66</v>
      </c>
      <c r="I20" s="17" t="s">
        <v>24</v>
      </c>
      <c r="J20" s="52">
        <f t="shared" si="0"/>
        <v>6.0746910914866055</v>
      </c>
      <c r="K20" s="38">
        <f t="shared" si="1"/>
        <v>0.1316077438587982</v>
      </c>
    </row>
    <row r="21" spans="1:11" ht="15">
      <c r="A21" s="23">
        <v>12</v>
      </c>
      <c r="B21" s="80" t="s">
        <v>66</v>
      </c>
      <c r="C21" s="18" t="s">
        <v>32</v>
      </c>
      <c r="D21" s="24">
        <v>9</v>
      </c>
      <c r="E21" s="27">
        <v>34</v>
      </c>
      <c r="F21" s="15">
        <v>1811.2</v>
      </c>
      <c r="G21" s="26">
        <v>210</v>
      </c>
      <c r="H21" s="27">
        <v>58925.34</v>
      </c>
      <c r="I21" s="17" t="s">
        <v>24</v>
      </c>
      <c r="J21" s="52">
        <f t="shared" si="0"/>
        <v>5.42231117491166</v>
      </c>
      <c r="K21" s="38">
        <f t="shared" si="1"/>
        <v>0.11594522968197879</v>
      </c>
    </row>
    <row r="22" spans="1:11" ht="15">
      <c r="A22" s="23">
        <v>13</v>
      </c>
      <c r="B22" s="80" t="s">
        <v>66</v>
      </c>
      <c r="C22" s="18" t="s">
        <v>34</v>
      </c>
      <c r="D22" s="24">
        <v>9</v>
      </c>
      <c r="E22" s="27">
        <v>55</v>
      </c>
      <c r="F22" s="15">
        <v>2022.25</v>
      </c>
      <c r="G22" s="26">
        <v>198</v>
      </c>
      <c r="H22" s="27">
        <v>55333.79</v>
      </c>
      <c r="I22" s="17" t="s">
        <v>24</v>
      </c>
      <c r="J22" s="52">
        <f t="shared" si="0"/>
        <v>4.560414554745127</v>
      </c>
      <c r="K22" s="38">
        <f t="shared" si="1"/>
        <v>0.09791074298429966</v>
      </c>
    </row>
    <row r="23" spans="1:11" ht="15">
      <c r="A23" s="23">
        <v>14</v>
      </c>
      <c r="B23" s="80" t="s">
        <v>66</v>
      </c>
      <c r="C23" s="11">
        <v>22</v>
      </c>
      <c r="D23" s="24">
        <v>9</v>
      </c>
      <c r="E23" s="27">
        <v>59</v>
      </c>
      <c r="F23" s="15">
        <v>2196</v>
      </c>
      <c r="G23" s="26">
        <v>206</v>
      </c>
      <c r="H23" s="27">
        <v>57425.5</v>
      </c>
      <c r="I23" s="17" t="s">
        <v>24</v>
      </c>
      <c r="J23" s="52">
        <f t="shared" si="0"/>
        <v>4.358340922890103</v>
      </c>
      <c r="K23" s="38">
        <f t="shared" si="1"/>
        <v>0.09380692167577413</v>
      </c>
    </row>
    <row r="24" spans="1:11" ht="15">
      <c r="A24" s="46">
        <v>15</v>
      </c>
      <c r="B24" s="81" t="s">
        <v>73</v>
      </c>
      <c r="C24" s="47">
        <v>35</v>
      </c>
      <c r="D24" s="48">
        <v>9</v>
      </c>
      <c r="E24" s="49">
        <v>125</v>
      </c>
      <c r="F24" s="50">
        <v>3034.13</v>
      </c>
      <c r="G24" s="51">
        <v>243</v>
      </c>
      <c r="H24" s="49">
        <v>67568.02</v>
      </c>
      <c r="I24" s="3" t="s">
        <v>24</v>
      </c>
      <c r="J24" s="53">
        <f t="shared" si="0"/>
        <v>3.7115537787328385</v>
      </c>
      <c r="K24" s="38">
        <f t="shared" si="1"/>
        <v>0.08008885578403034</v>
      </c>
    </row>
    <row r="25" spans="1:11" ht="15">
      <c r="A25" s="38"/>
      <c r="B25" s="54" t="s">
        <v>61</v>
      </c>
      <c r="C25" s="38"/>
      <c r="D25" s="38"/>
      <c r="E25" s="38"/>
      <c r="F25" s="40">
        <f>SUM(F10:F24)</f>
        <v>34118.55</v>
      </c>
      <c r="G25" s="41">
        <f>SUM(G10:G24)</f>
        <v>3968.9428904004944</v>
      </c>
      <c r="H25" s="38"/>
      <c r="I25" s="38"/>
      <c r="J25" s="38"/>
      <c r="K25" s="39">
        <f t="shared" si="1"/>
        <v>0.11632800603778572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6.875" style="0" customWidth="1"/>
    <col min="2" max="2" width="25.00390625" style="0" customWidth="1"/>
    <col min="10" max="10" width="12.00390625" style="0" customWidth="1"/>
    <col min="11" max="11" width="14.625" style="0" customWidth="1"/>
  </cols>
  <sheetData>
    <row r="1" ht="12.75">
      <c r="K1" s="28" t="s">
        <v>54</v>
      </c>
    </row>
    <row r="3" spans="1:10" ht="1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29"/>
    </row>
    <row r="4" spans="1:10" ht="15">
      <c r="A4" s="44" t="s">
        <v>56</v>
      </c>
      <c r="B4" s="44"/>
      <c r="C4" s="45"/>
      <c r="D4" s="44"/>
      <c r="E4" s="44"/>
      <c r="F4" s="44"/>
      <c r="G4" s="44"/>
      <c r="H4" s="44"/>
      <c r="I4" s="44"/>
      <c r="J4" s="29"/>
    </row>
    <row r="5" spans="1:11" ht="12.75">
      <c r="A5" s="31" t="s">
        <v>0</v>
      </c>
      <c r="B5" s="31" t="s">
        <v>1</v>
      </c>
      <c r="C5" s="82"/>
      <c r="D5" s="31" t="s">
        <v>2</v>
      </c>
      <c r="E5" s="33" t="s">
        <v>36</v>
      </c>
      <c r="F5" s="33" t="s">
        <v>4</v>
      </c>
      <c r="G5" s="33" t="s">
        <v>45</v>
      </c>
      <c r="H5" s="33" t="s">
        <v>6</v>
      </c>
      <c r="I5" s="31" t="s">
        <v>39</v>
      </c>
      <c r="J5" s="31" t="s">
        <v>40</v>
      </c>
      <c r="K5" s="38" t="s">
        <v>49</v>
      </c>
    </row>
    <row r="6" spans="1:11" ht="12.75">
      <c r="A6" s="31" t="s">
        <v>9</v>
      </c>
      <c r="B6" s="31"/>
      <c r="C6" s="82"/>
      <c r="D6" s="31" t="s">
        <v>10</v>
      </c>
      <c r="E6" s="33" t="s">
        <v>11</v>
      </c>
      <c r="F6" s="33" t="s">
        <v>12</v>
      </c>
      <c r="G6" s="33" t="s">
        <v>16</v>
      </c>
      <c r="H6" s="33" t="s">
        <v>13</v>
      </c>
      <c r="I6" s="31" t="s">
        <v>46</v>
      </c>
      <c r="J6" s="31" t="s">
        <v>15</v>
      </c>
      <c r="K6" s="38" t="s">
        <v>50</v>
      </c>
    </row>
    <row r="7" spans="1:11" ht="12.75">
      <c r="A7" s="31"/>
      <c r="B7" s="31"/>
      <c r="C7" s="82"/>
      <c r="D7" s="31"/>
      <c r="E7" s="33"/>
      <c r="F7" s="33" t="s">
        <v>57</v>
      </c>
      <c r="G7" s="33" t="s">
        <v>19</v>
      </c>
      <c r="H7" s="33" t="s">
        <v>16</v>
      </c>
      <c r="I7" s="31" t="s">
        <v>17</v>
      </c>
      <c r="J7" s="31" t="s">
        <v>18</v>
      </c>
      <c r="K7" s="38" t="s">
        <v>51</v>
      </c>
    </row>
    <row r="8" spans="1:11" ht="12.75">
      <c r="A8" s="31"/>
      <c r="B8" s="31"/>
      <c r="C8" s="82"/>
      <c r="D8" s="31"/>
      <c r="E8" s="33"/>
      <c r="F8" s="33"/>
      <c r="G8" s="33"/>
      <c r="H8" s="33" t="s">
        <v>19</v>
      </c>
      <c r="I8" s="31"/>
      <c r="J8" s="31"/>
      <c r="K8" s="38" t="s">
        <v>52</v>
      </c>
    </row>
    <row r="9" spans="1:11" ht="12.75">
      <c r="A9" s="31"/>
      <c r="B9" s="31"/>
      <c r="C9" s="82"/>
      <c r="D9" s="31"/>
      <c r="E9" s="33"/>
      <c r="F9" s="33"/>
      <c r="G9" s="33" t="s">
        <v>21</v>
      </c>
      <c r="H9" s="33" t="s">
        <v>47</v>
      </c>
      <c r="I9" s="31"/>
      <c r="J9" s="31" t="s">
        <v>43</v>
      </c>
      <c r="K9" s="38" t="s">
        <v>53</v>
      </c>
    </row>
    <row r="10" spans="1:11" ht="12.75">
      <c r="A10" s="30">
        <v>1</v>
      </c>
      <c r="B10" s="30">
        <v>2</v>
      </c>
      <c r="C10" s="30">
        <v>3</v>
      </c>
      <c r="D10" s="30">
        <v>4</v>
      </c>
      <c r="E10" s="83">
        <v>5</v>
      </c>
      <c r="F10" s="83">
        <v>6</v>
      </c>
      <c r="G10" s="83">
        <v>7</v>
      </c>
      <c r="H10" s="83">
        <v>8</v>
      </c>
      <c r="I10" s="30">
        <v>9</v>
      </c>
      <c r="J10" s="30">
        <v>10</v>
      </c>
      <c r="K10" s="38">
        <v>11</v>
      </c>
    </row>
    <row r="11" spans="1:11" ht="15">
      <c r="A11" s="31">
        <v>1</v>
      </c>
      <c r="B11" s="31" t="s">
        <v>63</v>
      </c>
      <c r="C11" s="31">
        <v>60</v>
      </c>
      <c r="D11" s="32">
        <v>3</v>
      </c>
      <c r="E11" s="33">
        <v>5</v>
      </c>
      <c r="F11" s="34">
        <v>251.67</v>
      </c>
      <c r="G11" s="79">
        <v>18</v>
      </c>
      <c r="H11" s="33">
        <v>7907.56</v>
      </c>
      <c r="I11" s="32" t="s">
        <v>24</v>
      </c>
      <c r="J11" s="84">
        <f aca="true" t="shared" si="0" ref="J11:J19">H11/F11/5.7334</f>
        <v>5.480230238308376</v>
      </c>
      <c r="K11" s="38">
        <f aca="true" t="shared" si="1" ref="K11:K26">G11/F11</f>
        <v>0.0715222314936226</v>
      </c>
    </row>
    <row r="12" spans="1:11" ht="12.75">
      <c r="A12" s="82">
        <v>2</v>
      </c>
      <c r="B12" s="31" t="s">
        <v>65</v>
      </c>
      <c r="C12" s="31">
        <v>131</v>
      </c>
      <c r="D12" s="32">
        <v>5</v>
      </c>
      <c r="E12" s="33">
        <v>62</v>
      </c>
      <c r="F12" s="34">
        <v>2677.86</v>
      </c>
      <c r="G12" s="35">
        <v>294</v>
      </c>
      <c r="H12" s="33">
        <v>124035.11</v>
      </c>
      <c r="I12" s="32" t="s">
        <v>24</v>
      </c>
      <c r="J12" s="84">
        <f t="shared" si="0"/>
        <v>8.078756640892623</v>
      </c>
      <c r="K12" s="38">
        <f t="shared" si="1"/>
        <v>0.10978916000089624</v>
      </c>
    </row>
    <row r="13" spans="1:11" ht="12.75">
      <c r="A13" s="85">
        <v>3</v>
      </c>
      <c r="B13" s="31" t="s">
        <v>26</v>
      </c>
      <c r="C13" s="36" t="s">
        <v>27</v>
      </c>
      <c r="D13" s="32">
        <v>5</v>
      </c>
      <c r="E13" s="33">
        <v>66</v>
      </c>
      <c r="F13" s="34">
        <v>2996.19</v>
      </c>
      <c r="G13" s="35">
        <v>480</v>
      </c>
      <c r="H13" s="33">
        <v>185441.94</v>
      </c>
      <c r="I13" s="32" t="s">
        <v>24</v>
      </c>
      <c r="J13" s="84">
        <f t="shared" si="0"/>
        <v>10.795092542147428</v>
      </c>
      <c r="K13" s="38">
        <f t="shared" si="1"/>
        <v>0.16020345839215805</v>
      </c>
    </row>
    <row r="14" spans="1:11" ht="12.75">
      <c r="A14" s="85">
        <v>4</v>
      </c>
      <c r="B14" s="31" t="s">
        <v>66</v>
      </c>
      <c r="C14" s="36" t="s">
        <v>44</v>
      </c>
      <c r="D14" s="32">
        <v>5</v>
      </c>
      <c r="E14" s="33">
        <v>64</v>
      </c>
      <c r="F14" s="34">
        <v>1950.3</v>
      </c>
      <c r="G14" s="35">
        <v>242</v>
      </c>
      <c r="H14" s="33">
        <v>101371.26</v>
      </c>
      <c r="I14" s="32" t="s">
        <v>24</v>
      </c>
      <c r="J14" s="84">
        <f t="shared" si="0"/>
        <v>9.065696626111606</v>
      </c>
      <c r="K14" s="38">
        <f t="shared" si="1"/>
        <v>0.12408347433728145</v>
      </c>
    </row>
    <row r="15" spans="1:11" ht="12.75">
      <c r="A15" s="31">
        <v>5</v>
      </c>
      <c r="B15" s="31" t="s">
        <v>66</v>
      </c>
      <c r="C15" s="36" t="s">
        <v>28</v>
      </c>
      <c r="D15" s="32">
        <v>5</v>
      </c>
      <c r="E15" s="33">
        <v>57</v>
      </c>
      <c r="F15" s="34">
        <v>2575.2</v>
      </c>
      <c r="G15" s="35">
        <v>370</v>
      </c>
      <c r="H15" s="33">
        <v>158913.45</v>
      </c>
      <c r="I15" s="32" t="s">
        <v>24</v>
      </c>
      <c r="J15" s="84">
        <f t="shared" si="0"/>
        <v>10.763101862759287</v>
      </c>
      <c r="K15" s="38">
        <f t="shared" si="1"/>
        <v>0.14367816091954025</v>
      </c>
    </row>
    <row r="16" spans="1:11" ht="15">
      <c r="A16" s="85">
        <v>6</v>
      </c>
      <c r="B16" s="31" t="s">
        <v>68</v>
      </c>
      <c r="C16" s="37" t="s">
        <v>29</v>
      </c>
      <c r="D16" s="32">
        <v>5</v>
      </c>
      <c r="E16" s="33">
        <v>49</v>
      </c>
      <c r="F16" s="34">
        <v>2091.01</v>
      </c>
      <c r="G16" s="79">
        <v>240</v>
      </c>
      <c r="H16" s="33">
        <v>96479.56</v>
      </c>
      <c r="I16" s="32" t="s">
        <v>24</v>
      </c>
      <c r="J16" s="84">
        <f t="shared" si="0"/>
        <v>8.047610753840875</v>
      </c>
      <c r="K16" s="38">
        <f t="shared" si="1"/>
        <v>0.11477706945447415</v>
      </c>
    </row>
    <row r="17" spans="1:11" ht="12.75">
      <c r="A17" s="31">
        <v>7</v>
      </c>
      <c r="B17" s="31" t="s">
        <v>69</v>
      </c>
      <c r="C17" s="31">
        <v>3</v>
      </c>
      <c r="D17" s="32">
        <v>5</v>
      </c>
      <c r="E17" s="33">
        <v>56</v>
      </c>
      <c r="F17" s="34">
        <v>2440.04</v>
      </c>
      <c r="G17" s="35">
        <v>260</v>
      </c>
      <c r="H17" s="33">
        <v>108362.37</v>
      </c>
      <c r="I17" s="32" t="s">
        <v>24</v>
      </c>
      <c r="J17" s="84">
        <f t="shared" si="0"/>
        <v>7.745854003376983</v>
      </c>
      <c r="K17" s="38">
        <f t="shared" si="1"/>
        <v>0.10655563023556991</v>
      </c>
    </row>
    <row r="18" spans="1:11" ht="12.75">
      <c r="A18" s="31">
        <v>8</v>
      </c>
      <c r="B18" s="31" t="s">
        <v>70</v>
      </c>
      <c r="C18" s="31">
        <v>13</v>
      </c>
      <c r="D18" s="32">
        <v>5</v>
      </c>
      <c r="E18" s="33">
        <v>134</v>
      </c>
      <c r="F18" s="34">
        <v>4246.21</v>
      </c>
      <c r="G18" s="35">
        <v>342</v>
      </c>
      <c r="H18" s="33">
        <v>140167.29</v>
      </c>
      <c r="I18" s="32" t="s">
        <v>24</v>
      </c>
      <c r="J18" s="84">
        <f t="shared" si="0"/>
        <v>5.757486998121208</v>
      </c>
      <c r="K18" s="38">
        <f t="shared" si="1"/>
        <v>0.08054241311663814</v>
      </c>
    </row>
    <row r="19" spans="1:11" ht="12.75">
      <c r="A19" s="85">
        <v>9</v>
      </c>
      <c r="B19" s="31" t="s">
        <v>82</v>
      </c>
      <c r="C19" s="31">
        <v>17</v>
      </c>
      <c r="D19" s="32">
        <v>5</v>
      </c>
      <c r="E19" s="33">
        <v>44</v>
      </c>
      <c r="F19" s="34">
        <v>1783.6</v>
      </c>
      <c r="G19" s="35">
        <v>163</v>
      </c>
      <c r="H19" s="33">
        <v>68918.73</v>
      </c>
      <c r="I19" s="32" t="s">
        <v>24</v>
      </c>
      <c r="J19" s="84">
        <f t="shared" si="0"/>
        <v>6.739498176089208</v>
      </c>
      <c r="K19" s="38">
        <f t="shared" si="1"/>
        <v>0.0913882036331016</v>
      </c>
    </row>
    <row r="20" spans="1:11" ht="12.75">
      <c r="A20" s="85">
        <v>10</v>
      </c>
      <c r="B20" s="31" t="s">
        <v>79</v>
      </c>
      <c r="C20" s="36" t="s">
        <v>30</v>
      </c>
      <c r="D20" s="32">
        <v>5</v>
      </c>
      <c r="E20" s="33">
        <v>101</v>
      </c>
      <c r="F20" s="34">
        <v>2268.05</v>
      </c>
      <c r="G20" s="35">
        <v>274</v>
      </c>
      <c r="H20" s="33">
        <v>112381.68</v>
      </c>
      <c r="I20" s="32" t="s">
        <v>24</v>
      </c>
      <c r="J20" s="84">
        <f>H20/F20/5.73334</f>
        <v>8.64241662290933</v>
      </c>
      <c r="K20" s="38">
        <f t="shared" si="1"/>
        <v>0.12080862414849759</v>
      </c>
    </row>
    <row r="21" spans="1:11" ht="12.75">
      <c r="A21" s="85">
        <v>11</v>
      </c>
      <c r="B21" s="31" t="s">
        <v>71</v>
      </c>
      <c r="C21" s="31">
        <v>41</v>
      </c>
      <c r="D21" s="32">
        <v>5</v>
      </c>
      <c r="E21" s="33">
        <v>29</v>
      </c>
      <c r="F21" s="34">
        <v>1339.92</v>
      </c>
      <c r="G21" s="35">
        <v>173</v>
      </c>
      <c r="H21" s="33">
        <v>72756.85</v>
      </c>
      <c r="I21" s="32" t="s">
        <v>24</v>
      </c>
      <c r="J21" s="84">
        <f>H21/F21/5.7333</f>
        <v>9.470880378063338</v>
      </c>
      <c r="K21" s="38">
        <f t="shared" si="1"/>
        <v>0.12911218580213743</v>
      </c>
    </row>
    <row r="22" spans="1:11" ht="12.75">
      <c r="A22" s="31">
        <v>12</v>
      </c>
      <c r="B22" s="31" t="s">
        <v>66</v>
      </c>
      <c r="C22" s="36" t="s">
        <v>32</v>
      </c>
      <c r="D22" s="32">
        <v>9</v>
      </c>
      <c r="E22" s="33">
        <v>32</v>
      </c>
      <c r="F22" s="34">
        <v>1699.6</v>
      </c>
      <c r="G22" s="35">
        <v>202</v>
      </c>
      <c r="H22" s="33">
        <v>82890.9</v>
      </c>
      <c r="I22" s="32" t="s">
        <v>24</v>
      </c>
      <c r="J22" s="84">
        <f>H22/F22/5.73334</f>
        <v>8.50652995116614</v>
      </c>
      <c r="K22" s="38">
        <f t="shared" si="1"/>
        <v>0.1188514944692869</v>
      </c>
    </row>
    <row r="23" spans="1:11" ht="15">
      <c r="A23" s="85">
        <v>13</v>
      </c>
      <c r="B23" s="31" t="s">
        <v>66</v>
      </c>
      <c r="C23" s="36" t="s">
        <v>34</v>
      </c>
      <c r="D23" s="32">
        <v>9</v>
      </c>
      <c r="E23" s="33">
        <v>52</v>
      </c>
      <c r="F23" s="34">
        <v>1892.35</v>
      </c>
      <c r="G23" s="79">
        <v>197</v>
      </c>
      <c r="H23" s="33">
        <v>81420.56</v>
      </c>
      <c r="I23" s="32" t="s">
        <v>24</v>
      </c>
      <c r="J23" s="84">
        <f>H23/F23/5.73334</f>
        <v>7.504554628922724</v>
      </c>
      <c r="K23" s="38">
        <f t="shared" si="1"/>
        <v>0.10410336354268503</v>
      </c>
    </row>
    <row r="24" spans="1:11" ht="12.75">
      <c r="A24" s="31">
        <v>14</v>
      </c>
      <c r="B24" s="31" t="s">
        <v>66</v>
      </c>
      <c r="C24" s="31">
        <v>22</v>
      </c>
      <c r="D24" s="32">
        <v>9</v>
      </c>
      <c r="E24" s="33">
        <v>56</v>
      </c>
      <c r="F24" s="34">
        <v>2082.2</v>
      </c>
      <c r="G24" s="35">
        <v>214</v>
      </c>
      <c r="H24" s="33">
        <v>87598.08</v>
      </c>
      <c r="I24" s="32" t="s">
        <v>24</v>
      </c>
      <c r="J24" s="84">
        <f>H24/F24/5.7334</f>
        <v>7.337699176870026</v>
      </c>
      <c r="K24" s="38">
        <f t="shared" si="1"/>
        <v>0.10277591009509174</v>
      </c>
    </row>
    <row r="25" spans="1:11" ht="12.75">
      <c r="A25" s="31">
        <v>15</v>
      </c>
      <c r="B25" s="31" t="s">
        <v>73</v>
      </c>
      <c r="C25" s="31">
        <v>35</v>
      </c>
      <c r="D25" s="32">
        <v>9</v>
      </c>
      <c r="E25" s="33">
        <v>121</v>
      </c>
      <c r="F25" s="34">
        <v>2947.28</v>
      </c>
      <c r="G25" s="35">
        <v>255</v>
      </c>
      <c r="H25" s="33">
        <v>104392.73</v>
      </c>
      <c r="I25" s="32" t="s">
        <v>24</v>
      </c>
      <c r="J25" s="84">
        <f>H25/F25/5.73334</f>
        <v>6.177904077731768</v>
      </c>
      <c r="K25" s="38">
        <f t="shared" si="1"/>
        <v>0.08652045275643983</v>
      </c>
    </row>
    <row r="26" spans="1:11" ht="12.75">
      <c r="A26" s="38"/>
      <c r="B26" s="39" t="s">
        <v>48</v>
      </c>
      <c r="C26" s="38"/>
      <c r="D26" s="38"/>
      <c r="E26" s="38"/>
      <c r="F26" s="40">
        <f>SUM(F11:F25)</f>
        <v>33241.479999999996</v>
      </c>
      <c r="G26" s="41">
        <f>SUM(G11:G25)</f>
        <v>3724</v>
      </c>
      <c r="H26" s="38"/>
      <c r="I26" s="38"/>
      <c r="J26" s="38"/>
      <c r="K26" s="39">
        <f t="shared" si="1"/>
        <v>0.11202870630308881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1</cp:lastModifiedBy>
  <cp:lastPrinted>2015-09-29T06:19:37Z</cp:lastPrinted>
  <dcterms:created xsi:type="dcterms:W3CDTF">2015-08-26T11:08:00Z</dcterms:created>
  <dcterms:modified xsi:type="dcterms:W3CDTF">2015-10-06T11:45:45Z</dcterms:modified>
  <cp:category/>
  <cp:version/>
  <cp:contentType/>
  <cp:contentStatus/>
</cp:coreProperties>
</file>