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00" windowWidth="10560" windowHeight="6030" activeTab="0"/>
  </bookViews>
  <sheets>
    <sheet name="2016" sheetId="1" r:id="rId1"/>
  </sheets>
  <definedNames>
    <definedName name="_xlnm.Print_Titles" localSheetId="0">'2016'!$6:$6</definedName>
    <definedName name="_xlnm.Print_Area" localSheetId="0">'2016'!$A$1:$I$81</definedName>
  </definedNames>
  <calcPr fullCalcOnLoad="1"/>
</workbook>
</file>

<file path=xl/sharedStrings.xml><?xml version="1.0" encoding="utf-8"?>
<sst xmlns="http://schemas.openxmlformats.org/spreadsheetml/2006/main" count="127" uniqueCount="107">
  <si>
    <t>лист упр.освіти 15.10.13 № 3320/2-01-09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</si>
  <si>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</si>
  <si>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</si>
  <si>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Культура і мистецтво</t>
  </si>
  <si>
    <t>лист упр. Охор. Здор.11.10.13 №3521</t>
  </si>
  <si>
    <t xml:space="preserve">Управління капітального будівництва </t>
  </si>
  <si>
    <t>Освіта</t>
  </si>
  <si>
    <t>Охорона здоров'я</t>
  </si>
  <si>
    <t>(тис.грн.)</t>
  </si>
  <si>
    <t>Відсоток завершеності будівництва об'єктів на майбутні роки</t>
  </si>
  <si>
    <t xml:space="preserve"> </t>
  </si>
  <si>
    <t>Примітка</t>
  </si>
  <si>
    <t>Соціальний захист та соціальне забезпечення</t>
  </si>
  <si>
    <t xml:space="preserve">Назва головного розпорядника коштів                                                                                    Назва об'єктів відповідно до проектно-кошторисної документації тощо                                                      </t>
  </si>
  <si>
    <t>Капітальний ремонт ДНЗ (ясла-садок) № 15 "Зірочка" комбінованого типу, вул. Олени Теліги (Тельмана), 1-а</t>
  </si>
  <si>
    <t>Капітальний ремонт КЗ "НВО "Багатопрофільний ліцей-фізико-математична школа ЗОШ І-ІІІ ступенів № 18 - центр дитячої та юнацької творчості "Надія", вул. Юрія Коваленка (Маршала Конєва), 9-а (теплосанація)</t>
  </si>
  <si>
    <t>Реконструкція проїжджої частини вул. Ельворті,                                 вул. Миколи Левитського (Колгоспної) між вулицями Київською та Братиславською</t>
  </si>
  <si>
    <t>Капітальний ремонт ЗОШ І-ІІ ступенів № 12, вул. Павла Луньова (50 років Радянській Армії), 14</t>
  </si>
  <si>
    <t xml:space="preserve">ПЕРЕЛІК                                                                                                                                                                                                      об'єктів, видатки на які у 2017 році будуть проводитись за рахунок коштів бюджету розвитку по управлінню капітального будівництва Кіровоградської міської ради       </t>
  </si>
  <si>
    <r>
      <t xml:space="preserve">Разом видатків на 2017 рік      </t>
    </r>
    <r>
      <rPr>
        <b/>
        <sz val="10"/>
        <rFont val="Times New Roman"/>
        <family val="1"/>
      </rPr>
      <t xml:space="preserve"> </t>
    </r>
  </si>
  <si>
    <t xml:space="preserve">Капітальний ремонт приміщень фізіотерапевтичного відділення стаціонару № 2 КЗ "Центральна міська лікарня м. Кіровограда", вул. Дворцова, 45/35 </t>
  </si>
  <si>
    <t xml:space="preserve">Капітальний ремонт ДНЗ (ясла-садок) № 2 "Ятранчик",  вул. Шевченка, 41-а
</t>
  </si>
  <si>
    <t>Капітальний ремонт КЗ "НВО "Загальноосвітня школа-інтернат  І-ІІІ ступенів, ліцей "Сокіл", центр позашкільного виховання", вул. Короленка, 46</t>
  </si>
  <si>
    <t xml:space="preserve">Капітальний ремонт приміщення  дитячо-юнацького клубу "Моноліт",  проїзд Тінистий, 5 </t>
  </si>
  <si>
    <t xml:space="preserve">Капітальний ремонт приміщення КЗ "Центр соціальної реабілітації (денного перебування) дітей-інвалідів" в будівлі по вул. Бєляєва, 72 </t>
  </si>
  <si>
    <t xml:space="preserve">Інші видатки                                                 </t>
  </si>
  <si>
    <t xml:space="preserve">Відсоток завершеності будівництва об'єктів на майбутні роки </t>
  </si>
  <si>
    <t>Житлово-комунальне господарство</t>
  </si>
  <si>
    <t>Інформатизація управління</t>
  </si>
  <si>
    <t>1000</t>
  </si>
  <si>
    <t>1010</t>
  </si>
  <si>
    <t>1020</t>
  </si>
  <si>
    <t>1040</t>
  </si>
  <si>
    <t>2000</t>
  </si>
  <si>
    <t>2010</t>
  </si>
  <si>
    <t>2120</t>
  </si>
  <si>
    <t>2180</t>
  </si>
  <si>
    <t>3000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</si>
  <si>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</si>
  <si>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</si>
  <si>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</si>
  <si>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хворобю, інвалідністю</t>
  </si>
  <si>
    <r>
      <t>Капітальний ремонт приміщення   КЗ "Поліклінічне об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єднання м. Кіровограда", вул. Габдрахманова, 5</t>
    </r>
  </si>
  <si>
    <t>3105</t>
  </si>
  <si>
    <t>3150</t>
  </si>
  <si>
    <t>6000</t>
  </si>
  <si>
    <t>6060</t>
  </si>
  <si>
    <t>4000</t>
  </si>
  <si>
    <t>6300</t>
  </si>
  <si>
    <t>6310</t>
  </si>
  <si>
    <t>Реалізація заходів щодо інвестиційного розвитку території</t>
  </si>
  <si>
    <r>
      <t>Нове будівництво багатоквартирного житлового будинку по вул. Генерала Жадова,  м. Кропивницький (Кіровоград)</t>
    </r>
    <r>
      <rPr>
        <sz val="11"/>
        <rFont val="Times New Roman"/>
        <family val="1"/>
      </rPr>
      <t>, 102 мікрорайон, позиція 28 (добудова)</t>
    </r>
  </si>
  <si>
    <t>Реконструкція центрального входу парку "Ковалівський"</t>
  </si>
  <si>
    <t>8600</t>
  </si>
  <si>
    <t>Капітальний ремонт КЗ "НВО "Загальноосвітній навчальний заклад І-ІІІ ступенів № 1-дитячий юнацький центр "Перлинка", вул. Таврійська, 29/32</t>
  </si>
  <si>
    <t>Капітальний ремонт НВК "Кіровоградський колегіум-спеціалізований навчальний заклад І-ІІІ ступенів-дошкільний навчальний заклад-центр естетичного виховання", вул. Арсенія Тарковського, 25</t>
  </si>
  <si>
    <t xml:space="preserve">Капітальний ремонт 1-го поверху будівлі дитячого інфекційного відділення стаціонару № 1 КЗ "Центральна міська лікарня м. Кіровограда", Фортеця, 21 </t>
  </si>
  <si>
    <t>Капітальний роемонт будівлі КЗ "НВО № 32 "Спеціалізована загальноосвітня школа І-ІІІ ступенів, позашкільний центр "Школа мистецтв", вул. Курортна, 1</t>
  </si>
  <si>
    <t xml:space="preserve"> Капітальний ремонт КЗ "НВО природничо-економіко-правовий ліцей-спеціалізована школа I-III ступенів № 8 -позашкільний центр", вул. Бєляєва, 1 </t>
  </si>
  <si>
    <t xml:space="preserve">Капітальний ремонт   КЗ "НВО -"Спеціалізований загальноосвітній навчальний заклад І ступеня "Гармонія"-гімназія ім. Тараса Шевченка - центр позашкільного виховання "Контакт", вул. В'ячеслава Чорновола, 15 </t>
  </si>
  <si>
    <t>Капітальний ремонт ДНЗ (ясла-садок) № 63 "Посмішка", вул. Героїв України (Героїв Сталінграда), 4-а</t>
  </si>
  <si>
    <t>Капітальний ремонт нежитлового приміщення по          вул. Віктора Чміленка, 47</t>
  </si>
  <si>
    <t>Капітальний ремонт нежитлового приміщення  по         вул. Академіка Корольова, 11</t>
  </si>
  <si>
    <t xml:space="preserve">Дошкільна освіта                                           </t>
  </si>
  <si>
    <t xml:space="preserve">Надання загальної середньої освіти загаьноосвітніми навчальними закладами (в т. ч. школою-дитячим садком, інтернатом при школі), спеціалізованими школами, ліцеями, гімназіями, колегіумами                </t>
  </si>
  <si>
    <t xml:space="preserve">Надання загальної середньої освіти загаьноосвітніми школами-інтернатами, загальноосвітніми санаторними школами-інтернатами                </t>
  </si>
  <si>
    <t xml:space="preserve">Функціонування клубів підлітків за місцем проживання             </t>
  </si>
  <si>
    <t xml:space="preserve">Надання реабілітаційних послуг інвалідам та дітям-інвалідам    </t>
  </si>
  <si>
    <t xml:space="preserve"> Первинна медична допомога населенню    </t>
  </si>
  <si>
    <t xml:space="preserve">Амбулаторно-поліклінічна допомога населенню   </t>
  </si>
  <si>
    <t xml:space="preserve">Багатопрофільна стаціонарна медична допомога населенню                   </t>
  </si>
  <si>
    <t xml:space="preserve">Благоустрій міст, сіл, селищ            </t>
  </si>
  <si>
    <t xml:space="preserve">Будівництво     </t>
  </si>
  <si>
    <t>Капітальний роемонт КЗ "НВО № 33 "Загальноосвітня школа І-ІІІ ступенів, дошкільний навчальний заклад,     вул. Микитенка, 35/21</t>
  </si>
  <si>
    <t>Капітальний ремонт будівлі , вул. Велика         Перспективна, 41</t>
  </si>
  <si>
    <t>Капітальний ремонт приміщення по вул. Архітектора Паученка, 53/39</t>
  </si>
  <si>
    <t>Реставрація будівлі Кіровоградського міського художньо-меморіального музею О.О.Осмьоркіна, вул. Архітектора Паученка (Дворцова), 89</t>
  </si>
  <si>
    <t>4070</t>
  </si>
  <si>
    <t>Музеї і виставки</t>
  </si>
  <si>
    <t>грн</t>
  </si>
  <si>
    <t xml:space="preserve">Капітальний ремонт ЗОШ І-ІІІ ступенів № 22,                   сел. Гірниче, вул. Лінія 6-а, буд. 30                                   </t>
  </si>
  <si>
    <t>Капітальний ремонт будівлі дитячої міської поліклініки     № 1, вул. Шевченка, 36</t>
  </si>
  <si>
    <t>Капітальний ремонт приміщення амбулаторії загальної практики-сімейної медицини № 4 КЗ "Центр первинної медико-санітарної допомоги № 2 м. Кіровограда",                              вул. Генерала Жадова, 21, корп. 2</t>
  </si>
  <si>
    <t>Капітальний ремонт приміщення територіального центру соціального обслуговування (надання соціальних послуг) Ленінського району м. Кропивницького,                                              вул. Кропивницького, 106</t>
  </si>
  <si>
    <t xml:space="preserve">Капітальний ремонт приміщення  дитячо-юнацького клубу "Юність", вул. Бєляєва, 7
</t>
  </si>
  <si>
    <t>Капітальний ремонт будівлі музею культури                       ім. К Шимановського, вул. Гоголя, 42</t>
  </si>
  <si>
    <t>Капітальний ремонт мосту через р. Біянку по                     вул. Архітектора Паученка</t>
  </si>
  <si>
    <r>
      <t>Нове будівництво багатоквартирного житлового будинку по вул. Героїв України</t>
    </r>
    <r>
      <rPr>
        <sz val="11"/>
        <rFont val="Times New Roman"/>
        <family val="1"/>
      </rPr>
      <t xml:space="preserve">, 26, корп. 1, м. </t>
    </r>
    <r>
      <rPr>
        <sz val="11"/>
        <rFont val="Times New Roman"/>
        <family val="1"/>
      </rPr>
      <t>Кропивницький</t>
    </r>
    <r>
      <rPr>
        <sz val="11"/>
        <rFont val="Times New Roman"/>
        <family val="1"/>
      </rPr>
      <t xml:space="preserve">,                       102 мікрорайрн, 13 позиція (9,10,11 під'їзди в осях 12-15) </t>
    </r>
  </si>
  <si>
    <t>Нове будівництво котельні по вул. Комарова, 54 для забезпечення теплопостачанням будівель КЗ "НВО   "ЗОШ  І-ІІІ ступенів  № 17-центр  естетичного  виховання  "Калинка",  вул. Комарова, 54;  "Санаторний ДНЗ (ясла-садок)   № 65 "Лукомор'я", вул. Курганна, 2-а; "КЗ" ДНЗ (ясла-садок) компенсуючого типу для дітей з вадами опорно-рухового апарату "Оленка" № 22,                                          вул.  Комарова, 60; ДНЗ (ясла-садок) № 48 "Журавочка",   вул. Академіка Тамма (Героїв Сталінграда), 27,                 м. Кропивницький (Кіровоград)</t>
  </si>
  <si>
    <t>Реконструкція господарчого блоку пологового будинку по вул. Олени Журливої, 1 під житловий будинок,                                м. Кропивницький (Кіровоград)</t>
  </si>
  <si>
    <t>Реставрація будівлі ЗОШ І-ІІІ ступенів № 3,                      вул. Авіаційна, 64</t>
  </si>
  <si>
    <t>Реставрація будівлі Кіровоградської музичної школи          № 1 ім. Г.Г.Нейгауза,  вул. Віктора Чміленка, 65</t>
  </si>
  <si>
    <t>Код типової програм-   ної класифіка-   ції видатків та кредиту-вання місцевого бюджету</t>
  </si>
  <si>
    <t>Капітальний ремонт спеціального ДНЗ (ясла-садок) № 29 "Червона шапочка", вул. Євгена Тельнова                      (просп. Правди), 20</t>
  </si>
  <si>
    <t>Капітальний ремонт ДНЗ  (ясла-садок) № 19 "Дзвінок", вул. Бобринецький шлях (40-річчя Перемоги), 2</t>
  </si>
  <si>
    <t>Капітальний ремонт будівлі терапевтичного відділення      № 1 стаціонару № 1 КЗ "Центральна міська лікарня                               м. Кіровограда" з облаштуванням палат для ветеранів війни , Фортеця, 21</t>
  </si>
  <si>
    <t xml:space="preserve">Капітальний ремонт  приміщення дитячо-юнацького клубу "Мрія",  вул. Космонавта Попова, 20, корп. 5 
</t>
  </si>
  <si>
    <t xml:space="preserve">Капітальний ремонт ЗОШ I-III ступенів № 30,                   вул. Вознесенська (Свердлова), 97 </t>
  </si>
  <si>
    <t>Начальник управління капітального будівництва                                                                               В.Ксеніч</t>
  </si>
  <si>
    <t>Нове будівництво зовнішнього водопроводу по вул. Івана Богуна і вул. Зеленогірській в м.Кропивницькому (Кіровограді)</t>
  </si>
  <si>
    <t xml:space="preserve">Додаток 2                                                                                                                        до рішення Кіровоградської                                                                                                                    міської ради                                                                                                  "___" _________ 2016  № ____
</t>
  </si>
  <si>
    <t>Нове будівництво госппобутової каналізації по вулицях Лесі Українки, Дарвіна, Степняка-Кравчинського</t>
  </si>
  <si>
    <t xml:space="preserve"> Капітальний ремонт КЗ "Навчально-виховний комплекс загальноосвітня школа I-II ступенів № 34 - економіко-правовий ліцей "Сучасник" - дитячо-юнацький центр", Студентський бульвар  (просп. Комуністичний), 11</t>
  </si>
  <si>
    <t xml:space="preserve">Капітальний ремонт нежитлового приміщення по              вул. Шульгиних, 43 </t>
  </si>
  <si>
    <t>Капітальний ремонт ДНЗ (ясли-садок) № 52 "Казковий", вул. Комарова, 11</t>
  </si>
  <si>
    <t>Капітальний ремонт СЗОШ І - ІІІ ступенів № 14,                               вул. Вокзальна, 19</t>
  </si>
  <si>
    <t>Капітальний ремонт спортивної зали загальноосвітньої школи І-ІІІ ступенів № 4, вул. Шульгиних (Калініна), 38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</si>
</sst>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00"/>
    <numFmt numFmtId="190" formatCode="0.0"/>
    <numFmt numFmtId="191" formatCode="#,##0.000"/>
    <numFmt numFmtId="192" formatCode="[$-422]d\ mmmm\ yyyy&quot; р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%"/>
    <numFmt numFmtId="198" formatCode="#,##0.0000"/>
  </numFmts>
  <fonts count="55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91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91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91" fontId="0" fillId="0" borderId="0" xfId="0" applyNumberForma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9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91" fontId="0" fillId="0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191" fontId="6" fillId="33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91" fontId="0" fillId="33" borderId="0" xfId="0" applyNumberForma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6" fillId="33" borderId="13" xfId="0" applyNumberFormat="1" applyFont="1" applyFill="1" applyBorder="1" applyAlignment="1">
      <alignment vertical="center" wrapText="1"/>
    </xf>
    <xf numFmtId="4" fontId="13" fillId="33" borderId="13" xfId="0" applyNumberFormat="1" applyFont="1" applyFill="1" applyBorder="1" applyAlignment="1">
      <alignment vertical="center" wrapText="1"/>
    </xf>
    <xf numFmtId="4" fontId="13" fillId="33" borderId="13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12" fillId="33" borderId="13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1" fillId="33" borderId="13" xfId="0" applyNumberFormat="1" applyFont="1" applyFill="1" applyBorder="1" applyAlignment="1">
      <alignment vertical="center" wrapText="1"/>
    </xf>
    <xf numFmtId="191" fontId="0" fillId="33" borderId="0" xfId="0" applyNumberForma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13" fillId="34" borderId="13" xfId="0" applyNumberFormat="1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4" fontId="6" fillId="34" borderId="13" xfId="0" applyNumberFormat="1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2" fillId="34" borderId="13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13" fillId="33" borderId="0" xfId="0" applyNumberFormat="1" applyFont="1" applyFill="1" applyBorder="1" applyAlignment="1">
      <alignment vertical="center" wrapText="1"/>
    </xf>
    <xf numFmtId="4" fontId="6" fillId="34" borderId="0" xfId="0" applyNumberFormat="1" applyFont="1" applyFill="1" applyBorder="1" applyAlignment="1">
      <alignment vertical="center" wrapText="1"/>
    </xf>
    <xf numFmtId="4" fontId="12" fillId="33" borderId="0" xfId="0" applyNumberFormat="1" applyFont="1" applyFill="1" applyBorder="1" applyAlignment="1">
      <alignment vertical="center" wrapText="1"/>
    </xf>
    <xf numFmtId="4" fontId="13" fillId="34" borderId="0" xfId="0" applyNumberFormat="1" applyFont="1" applyFill="1" applyBorder="1" applyAlignment="1">
      <alignment vertical="center" wrapText="1"/>
    </xf>
    <xf numFmtId="4" fontId="11" fillId="33" borderId="0" xfId="0" applyNumberFormat="1" applyFont="1" applyFill="1" applyBorder="1" applyAlignment="1">
      <alignment vertical="center" wrapText="1"/>
    </xf>
    <xf numFmtId="4" fontId="12" fillId="34" borderId="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14" fontId="0" fillId="0" borderId="0" xfId="0" applyNumberFormat="1" applyFont="1" applyFill="1" applyAlignment="1">
      <alignment vertical="top" wrapText="1"/>
    </xf>
    <xf numFmtId="14" fontId="0" fillId="0" borderId="0" xfId="0" applyNumberFormat="1" applyFont="1" applyFill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top" wrapText="1"/>
    </xf>
    <xf numFmtId="49" fontId="2" fillId="33" borderId="1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showZeros="0" tabSelected="1" view="pageLayout" zoomScale="90" zoomScaleSheetLayoutView="75" zoomScalePageLayoutView="90" workbookViewId="0" topLeftCell="A68">
      <selection activeCell="A18" sqref="A18"/>
    </sheetView>
  </sheetViews>
  <sheetFormatPr defaultColWidth="9.00390625" defaultRowHeight="15.75"/>
  <cols>
    <col min="1" max="1" width="8.50390625" style="2" customWidth="1"/>
    <col min="2" max="2" width="28.375" style="5" customWidth="1"/>
    <col min="3" max="3" width="18.75390625" style="5" customWidth="1"/>
    <col min="4" max="4" width="0.12890625" style="5" hidden="1" customWidth="1"/>
    <col min="5" max="5" width="15.375" style="2" customWidth="1"/>
    <col min="6" max="6" width="0.37109375" style="2" hidden="1" customWidth="1"/>
    <col min="7" max="7" width="11.125" style="2" customWidth="1"/>
    <col min="8" max="8" width="15.125" style="2" customWidth="1"/>
    <col min="9" max="9" width="14.25390625" style="2" customWidth="1"/>
    <col min="10" max="10" width="0.12890625" style="2" customWidth="1"/>
    <col min="11" max="11" width="12.50390625" style="2" customWidth="1"/>
    <col min="12" max="16384" width="9.00390625" style="2" customWidth="1"/>
  </cols>
  <sheetData>
    <row r="1" spans="2:11" ht="82.5" customHeight="1">
      <c r="B1" s="132" t="s">
        <v>10</v>
      </c>
      <c r="C1" s="132"/>
      <c r="E1" s="107"/>
      <c r="F1" s="107"/>
      <c r="G1" s="108"/>
      <c r="H1" s="111" t="s">
        <v>100</v>
      </c>
      <c r="I1" s="111"/>
      <c r="J1" s="35"/>
      <c r="K1" s="35"/>
    </row>
    <row r="2" spans="1:11" ht="52.5" customHeight="1">
      <c r="A2" s="132" t="s">
        <v>18</v>
      </c>
      <c r="B2" s="132"/>
      <c r="C2" s="132"/>
      <c r="D2" s="132"/>
      <c r="E2" s="132"/>
      <c r="F2" s="132"/>
      <c r="G2" s="132"/>
      <c r="H2" s="132"/>
      <c r="I2" s="132"/>
      <c r="J2" s="132"/>
      <c r="K2" s="35"/>
    </row>
    <row r="3" spans="1:11" ht="30.75" customHeight="1" thickBot="1">
      <c r="A3" s="7"/>
      <c r="B3" s="10"/>
      <c r="C3" s="10"/>
      <c r="D3" s="10"/>
      <c r="F3" s="7"/>
      <c r="G3" s="7"/>
      <c r="H3" s="7"/>
      <c r="I3" s="92" t="s">
        <v>79</v>
      </c>
      <c r="J3" s="31" t="s">
        <v>8</v>
      </c>
      <c r="K3" s="7"/>
    </row>
    <row r="4" spans="1:10" s="7" customFormat="1" ht="90.75" customHeight="1">
      <c r="A4" s="147" t="s">
        <v>92</v>
      </c>
      <c r="B4" s="114" t="s">
        <v>13</v>
      </c>
      <c r="C4" s="114"/>
      <c r="D4" s="114"/>
      <c r="E4" s="114" t="s">
        <v>1</v>
      </c>
      <c r="F4" s="38"/>
      <c r="G4" s="114" t="s">
        <v>26</v>
      </c>
      <c r="H4" s="114" t="s">
        <v>2</v>
      </c>
      <c r="I4" s="138" t="s">
        <v>19</v>
      </c>
      <c r="J4" s="33"/>
    </row>
    <row r="5" spans="1:11" s="3" customFormat="1" ht="49.5" customHeight="1">
      <c r="A5" s="148"/>
      <c r="B5" s="114"/>
      <c r="C5" s="114"/>
      <c r="D5" s="114"/>
      <c r="E5" s="114"/>
      <c r="F5" s="93" t="s">
        <v>9</v>
      </c>
      <c r="G5" s="133"/>
      <c r="H5" s="114"/>
      <c r="I5" s="138"/>
      <c r="J5" s="94" t="s">
        <v>11</v>
      </c>
      <c r="K5" s="73"/>
    </row>
    <row r="6" spans="1:11" s="3" customFormat="1" ht="14.25" customHeight="1">
      <c r="A6" s="97">
        <v>1</v>
      </c>
      <c r="B6" s="114">
        <v>2</v>
      </c>
      <c r="C6" s="114"/>
      <c r="D6" s="93"/>
      <c r="E6" s="93">
        <v>3</v>
      </c>
      <c r="F6" s="93"/>
      <c r="G6" s="97">
        <v>4</v>
      </c>
      <c r="H6" s="93">
        <v>5</v>
      </c>
      <c r="I6" s="95">
        <v>6</v>
      </c>
      <c r="J6" s="73"/>
      <c r="K6" s="73"/>
    </row>
    <row r="7" spans="1:11" ht="28.5" customHeight="1">
      <c r="A7" s="98">
        <v>4700000</v>
      </c>
      <c r="B7" s="137" t="s">
        <v>5</v>
      </c>
      <c r="C7" s="137"/>
      <c r="D7" s="99"/>
      <c r="E7" s="81">
        <f>E8+E32+E42+E52+E55+E58+E71</f>
        <v>131978300</v>
      </c>
      <c r="F7" s="100"/>
      <c r="G7" s="100"/>
      <c r="H7" s="81">
        <f>H8+H32+H42+H52+H58+H71</f>
        <v>121520100</v>
      </c>
      <c r="I7" s="81">
        <f>I8+I32+I42+I52+I55+I58+I71</f>
        <v>53635800</v>
      </c>
      <c r="J7" s="42"/>
      <c r="K7" s="74"/>
    </row>
    <row r="8" spans="1:11" s="23" customFormat="1" ht="27.75" customHeight="1">
      <c r="A8" s="39" t="s">
        <v>29</v>
      </c>
      <c r="B8" s="140" t="s">
        <v>6</v>
      </c>
      <c r="C8" s="140"/>
      <c r="D8" s="29" t="s">
        <v>10</v>
      </c>
      <c r="E8" s="66">
        <f>E9+E16+E30</f>
        <v>19917700</v>
      </c>
      <c r="F8" s="43"/>
      <c r="G8" s="43"/>
      <c r="H8" s="66">
        <f>H9+H16+H30</f>
        <v>16878000</v>
      </c>
      <c r="I8" s="66">
        <f>I9+I16+I30</f>
        <v>10196000</v>
      </c>
      <c r="J8" s="44"/>
      <c r="K8" s="70"/>
    </row>
    <row r="9" spans="1:11" s="24" customFormat="1" ht="27.75" customHeight="1">
      <c r="A9" s="90" t="s">
        <v>30</v>
      </c>
      <c r="B9" s="125" t="s">
        <v>63</v>
      </c>
      <c r="C9" s="125"/>
      <c r="D9" s="32"/>
      <c r="E9" s="66">
        <f>SUM(E10:E15)</f>
        <v>4761000</v>
      </c>
      <c r="F9" s="43">
        <f>SUM(F13:F31)</f>
        <v>0</v>
      </c>
      <c r="G9" s="43"/>
      <c r="H9" s="66">
        <f>SUM(H10:H15)</f>
        <v>2827400</v>
      </c>
      <c r="I9" s="66">
        <f>SUM(I10:I15)</f>
        <v>1430000</v>
      </c>
      <c r="J9" s="45" t="s">
        <v>10</v>
      </c>
      <c r="K9" s="72"/>
    </row>
    <row r="10" spans="1:11" s="24" customFormat="1" ht="32.25" customHeight="1">
      <c r="A10" s="90"/>
      <c r="B10" s="139" t="s">
        <v>21</v>
      </c>
      <c r="C10" s="139"/>
      <c r="D10" s="32"/>
      <c r="E10" s="71">
        <v>835200</v>
      </c>
      <c r="F10" s="43"/>
      <c r="G10" s="43"/>
      <c r="H10" s="71">
        <v>400000</v>
      </c>
      <c r="I10" s="71">
        <v>300000</v>
      </c>
      <c r="J10" s="45"/>
      <c r="K10" s="72"/>
    </row>
    <row r="11" spans="1:11" s="24" customFormat="1" ht="30.75" customHeight="1">
      <c r="A11" s="90"/>
      <c r="B11" s="129" t="s">
        <v>14</v>
      </c>
      <c r="C11" s="129"/>
      <c r="D11" s="32"/>
      <c r="E11" s="71">
        <v>1478700</v>
      </c>
      <c r="F11" s="41"/>
      <c r="G11" s="41"/>
      <c r="H11" s="71">
        <v>1178700</v>
      </c>
      <c r="I11" s="71">
        <v>450000</v>
      </c>
      <c r="J11" s="45"/>
      <c r="K11" s="72"/>
    </row>
    <row r="12" spans="1:11" s="24" customFormat="1" ht="33" customHeight="1">
      <c r="A12" s="90" t="s">
        <v>10</v>
      </c>
      <c r="B12" s="129" t="s">
        <v>94</v>
      </c>
      <c r="C12" s="129"/>
      <c r="D12" s="32"/>
      <c r="E12" s="71">
        <v>650000</v>
      </c>
      <c r="F12" s="41"/>
      <c r="G12" s="41"/>
      <c r="H12" s="71">
        <v>296000</v>
      </c>
      <c r="I12" s="71">
        <v>100000</v>
      </c>
      <c r="J12" s="46"/>
      <c r="K12" s="75"/>
    </row>
    <row r="13" spans="1:11" s="60" customFormat="1" ht="47.25" customHeight="1">
      <c r="A13" s="90"/>
      <c r="B13" s="129" t="s">
        <v>93</v>
      </c>
      <c r="C13" s="129"/>
      <c r="D13" s="68"/>
      <c r="E13" s="71">
        <v>1254800</v>
      </c>
      <c r="F13" s="41"/>
      <c r="G13" s="41"/>
      <c r="H13" s="71">
        <v>559800</v>
      </c>
      <c r="I13" s="71">
        <v>300000</v>
      </c>
      <c r="J13" s="64"/>
      <c r="K13" s="76"/>
    </row>
    <row r="14" spans="1:11" s="60" customFormat="1" ht="30" customHeight="1">
      <c r="A14" s="90"/>
      <c r="B14" s="130" t="s">
        <v>104</v>
      </c>
      <c r="C14" s="131"/>
      <c r="D14" s="68"/>
      <c r="E14" s="71">
        <v>312300</v>
      </c>
      <c r="F14" s="41"/>
      <c r="G14" s="41"/>
      <c r="H14" s="71">
        <v>162900</v>
      </c>
      <c r="I14" s="71">
        <v>50000</v>
      </c>
      <c r="J14" s="64"/>
      <c r="K14" s="76"/>
    </row>
    <row r="15" spans="1:11" s="14" customFormat="1" ht="31.5" customHeight="1">
      <c r="A15" s="90"/>
      <c r="B15" s="129" t="s">
        <v>60</v>
      </c>
      <c r="C15" s="129"/>
      <c r="D15" s="25"/>
      <c r="E15" s="71">
        <v>230000</v>
      </c>
      <c r="F15" s="41"/>
      <c r="G15" s="41"/>
      <c r="H15" s="71">
        <v>230000</v>
      </c>
      <c r="I15" s="71">
        <v>230000</v>
      </c>
      <c r="J15" s="44"/>
      <c r="K15" s="70"/>
    </row>
    <row r="16" spans="1:11" s="14" customFormat="1" ht="55.5" customHeight="1">
      <c r="A16" s="39" t="s">
        <v>31</v>
      </c>
      <c r="B16" s="134" t="s">
        <v>64</v>
      </c>
      <c r="C16" s="134"/>
      <c r="D16" s="101"/>
      <c r="E16" s="82">
        <f>SUM(E17:E29)</f>
        <v>13956700</v>
      </c>
      <c r="F16" s="48"/>
      <c r="G16" s="48"/>
      <c r="H16" s="82">
        <f>SUM(H17:H29)</f>
        <v>13350600</v>
      </c>
      <c r="I16" s="82">
        <f>SUM(I17:I24)+I25+I26+I27+I28+I29</f>
        <v>8466000</v>
      </c>
      <c r="J16" s="44"/>
      <c r="K16" s="70"/>
    </row>
    <row r="17" spans="1:11" s="14" customFormat="1" ht="46.5" customHeight="1">
      <c r="A17" s="39"/>
      <c r="B17" s="124" t="s">
        <v>54</v>
      </c>
      <c r="C17" s="124"/>
      <c r="D17" s="102"/>
      <c r="E17" s="83">
        <v>250000</v>
      </c>
      <c r="F17" s="91"/>
      <c r="G17" s="91"/>
      <c r="H17" s="83">
        <v>250000</v>
      </c>
      <c r="I17" s="83">
        <v>250000</v>
      </c>
      <c r="J17" s="44"/>
      <c r="K17" s="70"/>
    </row>
    <row r="18" spans="1:11" s="26" customFormat="1" ht="33" customHeight="1">
      <c r="A18" s="152"/>
      <c r="B18" s="117" t="s">
        <v>106</v>
      </c>
      <c r="C18" s="117"/>
      <c r="D18" s="25"/>
      <c r="E18" s="71">
        <v>470000</v>
      </c>
      <c r="F18" s="41"/>
      <c r="G18" s="41"/>
      <c r="H18" s="71">
        <v>200300</v>
      </c>
      <c r="I18" s="71">
        <v>200000</v>
      </c>
      <c r="J18" s="44"/>
      <c r="K18" s="70"/>
    </row>
    <row r="19" spans="1:11" s="26" customFormat="1" ht="55.5" customHeight="1">
      <c r="A19" s="39"/>
      <c r="B19" s="117" t="s">
        <v>59</v>
      </c>
      <c r="C19" s="118"/>
      <c r="D19" s="25"/>
      <c r="E19" s="71">
        <v>300000</v>
      </c>
      <c r="F19" s="41"/>
      <c r="G19" s="41"/>
      <c r="H19" s="71">
        <v>300000</v>
      </c>
      <c r="I19" s="71">
        <v>300000</v>
      </c>
      <c r="J19" s="44"/>
      <c r="K19" s="70"/>
    </row>
    <row r="20" spans="1:11" s="26" customFormat="1" ht="42.75" customHeight="1">
      <c r="A20" s="39"/>
      <c r="B20" s="117" t="s">
        <v>58</v>
      </c>
      <c r="C20" s="118"/>
      <c r="D20" s="25"/>
      <c r="E20" s="71">
        <v>150000</v>
      </c>
      <c r="F20" s="41"/>
      <c r="G20" s="41"/>
      <c r="H20" s="71">
        <v>150000</v>
      </c>
      <c r="I20" s="71">
        <v>150000</v>
      </c>
      <c r="J20" s="44"/>
      <c r="K20" s="70"/>
    </row>
    <row r="21" spans="1:11" s="26" customFormat="1" ht="57" customHeight="1">
      <c r="A21" s="39"/>
      <c r="B21" s="117" t="s">
        <v>55</v>
      </c>
      <c r="C21" s="117"/>
      <c r="D21" s="25"/>
      <c r="E21" s="71">
        <f>200000+816000</f>
        <v>1016000</v>
      </c>
      <c r="F21" s="41"/>
      <c r="G21" s="41"/>
      <c r="H21" s="71">
        <f>200000+816000</f>
        <v>1016000</v>
      </c>
      <c r="I21" s="71">
        <f>200000+816000</f>
        <v>1016000</v>
      </c>
      <c r="J21" s="44"/>
      <c r="K21" s="70"/>
    </row>
    <row r="22" spans="1:11" s="61" customFormat="1" ht="30.75" customHeight="1">
      <c r="A22" s="39"/>
      <c r="B22" s="117" t="s">
        <v>17</v>
      </c>
      <c r="C22" s="117"/>
      <c r="D22" s="25"/>
      <c r="E22" s="71">
        <v>1966000</v>
      </c>
      <c r="F22" s="47"/>
      <c r="G22" s="47"/>
      <c r="H22" s="71">
        <v>1966000</v>
      </c>
      <c r="I22" s="71">
        <v>450000</v>
      </c>
      <c r="J22" s="64"/>
      <c r="K22" s="76"/>
    </row>
    <row r="23" spans="1:11" s="61" customFormat="1" ht="30.75" customHeight="1">
      <c r="A23" s="39"/>
      <c r="B23" s="115" t="s">
        <v>105</v>
      </c>
      <c r="C23" s="116"/>
      <c r="D23" s="25"/>
      <c r="E23" s="71"/>
      <c r="F23" s="47"/>
      <c r="G23" s="47"/>
      <c r="H23" s="71"/>
      <c r="I23" s="71">
        <v>50000</v>
      </c>
      <c r="J23" s="64"/>
      <c r="K23" s="76"/>
    </row>
    <row r="24" spans="1:11" s="27" customFormat="1" ht="60.75" customHeight="1">
      <c r="A24" s="39"/>
      <c r="B24" s="117" t="s">
        <v>15</v>
      </c>
      <c r="C24" s="117"/>
      <c r="D24" s="25"/>
      <c r="E24" s="84">
        <v>7717600</v>
      </c>
      <c r="F24" s="47"/>
      <c r="G24" s="47"/>
      <c r="H24" s="71">
        <v>7702600</v>
      </c>
      <c r="I24" s="71">
        <v>5000000</v>
      </c>
      <c r="J24" s="44" t="s">
        <v>0</v>
      </c>
      <c r="K24" s="70"/>
    </row>
    <row r="25" spans="1:11" s="62" customFormat="1" ht="31.5" customHeight="1">
      <c r="A25" s="39"/>
      <c r="B25" s="117" t="s">
        <v>80</v>
      </c>
      <c r="C25" s="117"/>
      <c r="D25" s="25"/>
      <c r="E25" s="85">
        <v>1137100</v>
      </c>
      <c r="F25" s="69"/>
      <c r="G25" s="69"/>
      <c r="H25" s="85">
        <v>815700</v>
      </c>
      <c r="I25" s="71">
        <v>100000</v>
      </c>
      <c r="J25" s="64"/>
      <c r="K25" s="76"/>
    </row>
    <row r="26" spans="1:11" s="62" customFormat="1" ht="31.5" customHeight="1">
      <c r="A26" s="39"/>
      <c r="B26" s="117" t="s">
        <v>97</v>
      </c>
      <c r="C26" s="118"/>
      <c r="D26" s="25"/>
      <c r="E26" s="71">
        <v>450000</v>
      </c>
      <c r="F26" s="69"/>
      <c r="G26" s="69"/>
      <c r="H26" s="71">
        <v>450000</v>
      </c>
      <c r="I26" s="71">
        <v>450000</v>
      </c>
      <c r="J26" s="64"/>
      <c r="K26" s="76"/>
    </row>
    <row r="27" spans="1:11" s="27" customFormat="1" ht="46.5" customHeight="1">
      <c r="A27" s="103"/>
      <c r="B27" s="124" t="s">
        <v>57</v>
      </c>
      <c r="C27" s="124"/>
      <c r="D27" s="96"/>
      <c r="E27" s="71">
        <v>200000</v>
      </c>
      <c r="F27" s="41"/>
      <c r="G27" s="41"/>
      <c r="H27" s="71">
        <v>200000</v>
      </c>
      <c r="I27" s="71">
        <v>200000</v>
      </c>
      <c r="J27" s="44"/>
      <c r="K27" s="70"/>
    </row>
    <row r="28" spans="1:11" s="27" customFormat="1" ht="44.25" customHeight="1">
      <c r="A28" s="103"/>
      <c r="B28" s="124" t="s">
        <v>73</v>
      </c>
      <c r="C28" s="124"/>
      <c r="D28" s="96"/>
      <c r="E28" s="71">
        <v>200000</v>
      </c>
      <c r="F28" s="41"/>
      <c r="G28" s="41"/>
      <c r="H28" s="71">
        <v>200000</v>
      </c>
      <c r="I28" s="71">
        <v>200000</v>
      </c>
      <c r="J28" s="44"/>
      <c r="K28" s="70"/>
    </row>
    <row r="29" spans="1:11" s="27" customFormat="1" ht="60.75" customHeight="1">
      <c r="A29" s="103"/>
      <c r="B29" s="124" t="s">
        <v>102</v>
      </c>
      <c r="C29" s="118"/>
      <c r="D29" s="96"/>
      <c r="E29" s="71">
        <v>100000</v>
      </c>
      <c r="F29" s="41"/>
      <c r="G29" s="41"/>
      <c r="H29" s="71">
        <v>100000</v>
      </c>
      <c r="I29" s="71">
        <v>100000</v>
      </c>
      <c r="J29" s="44"/>
      <c r="K29" s="70"/>
    </row>
    <row r="30" spans="1:11" s="26" customFormat="1" ht="58.5" customHeight="1">
      <c r="A30" s="39" t="s">
        <v>32</v>
      </c>
      <c r="B30" s="134" t="s">
        <v>65</v>
      </c>
      <c r="C30" s="134"/>
      <c r="D30" s="101"/>
      <c r="E30" s="82">
        <v>1200000</v>
      </c>
      <c r="F30" s="54"/>
      <c r="G30" s="54"/>
      <c r="H30" s="82">
        <v>700000</v>
      </c>
      <c r="I30" s="82">
        <v>300000</v>
      </c>
      <c r="J30" s="44"/>
      <c r="K30" s="70"/>
    </row>
    <row r="31" spans="1:11" s="63" customFormat="1" ht="48.75" customHeight="1">
      <c r="A31" s="39" t="s">
        <v>10</v>
      </c>
      <c r="B31" s="120" t="s">
        <v>22</v>
      </c>
      <c r="C31" s="120"/>
      <c r="D31" s="28"/>
      <c r="E31" s="83">
        <v>1200000</v>
      </c>
      <c r="F31" s="49"/>
      <c r="G31" s="49"/>
      <c r="H31" s="83">
        <v>700000</v>
      </c>
      <c r="I31" s="83">
        <v>300000</v>
      </c>
      <c r="J31" s="64" t="s">
        <v>0</v>
      </c>
      <c r="K31" s="76"/>
    </row>
    <row r="32" spans="1:11" s="14" customFormat="1" ht="24.75" customHeight="1">
      <c r="A32" s="39" t="s">
        <v>33</v>
      </c>
      <c r="B32" s="149" t="s">
        <v>7</v>
      </c>
      <c r="C32" s="149"/>
      <c r="D32" s="39"/>
      <c r="E32" s="66">
        <f>E33+E40+E37</f>
        <v>4610000</v>
      </c>
      <c r="F32" s="51" t="s">
        <v>10</v>
      </c>
      <c r="G32" s="51"/>
      <c r="H32" s="66">
        <f>H33+H37+H40</f>
        <v>4610000</v>
      </c>
      <c r="I32" s="66">
        <f>I33+I37+I40</f>
        <v>4610000</v>
      </c>
      <c r="J32" s="50" t="s">
        <v>10</v>
      </c>
      <c r="K32" s="77"/>
    </row>
    <row r="33" spans="1:16" s="24" customFormat="1" ht="28.5" customHeight="1">
      <c r="A33" s="90" t="s">
        <v>34</v>
      </c>
      <c r="B33" s="125" t="s">
        <v>70</v>
      </c>
      <c r="C33" s="125"/>
      <c r="D33" s="32"/>
      <c r="E33" s="86">
        <f>SUM(E34:E36)</f>
        <v>2970000</v>
      </c>
      <c r="F33" s="51" t="e">
        <f>SUM(#REF!)</f>
        <v>#REF!</v>
      </c>
      <c r="G33" s="51"/>
      <c r="H33" s="86">
        <f>SUM(H34:H36)</f>
        <v>2970000</v>
      </c>
      <c r="I33" s="66">
        <f>SUM(I34:I36)</f>
        <v>2970000</v>
      </c>
      <c r="J33" s="45" t="s">
        <v>10</v>
      </c>
      <c r="K33" s="72"/>
      <c r="L33" s="12"/>
      <c r="M33" s="12"/>
      <c r="N33" s="12"/>
      <c r="O33" s="12"/>
      <c r="P33" s="12"/>
    </row>
    <row r="34" spans="1:16" s="23" customFormat="1" ht="42" customHeight="1">
      <c r="A34" s="39" t="s">
        <v>10</v>
      </c>
      <c r="B34" s="120" t="s">
        <v>56</v>
      </c>
      <c r="C34" s="121"/>
      <c r="D34" s="22"/>
      <c r="E34" s="71">
        <v>1500000</v>
      </c>
      <c r="F34" s="55"/>
      <c r="G34" s="55"/>
      <c r="H34" s="71">
        <v>1500000</v>
      </c>
      <c r="I34" s="71">
        <v>1500000</v>
      </c>
      <c r="J34" s="45" t="s">
        <v>4</v>
      </c>
      <c r="K34" s="72"/>
      <c r="L34" s="15"/>
      <c r="M34" s="15"/>
      <c r="N34" s="15"/>
      <c r="O34" s="15"/>
      <c r="P34" s="15"/>
    </row>
    <row r="35" spans="1:16" s="23" customFormat="1" ht="57" customHeight="1">
      <c r="A35" s="39" t="s">
        <v>10</v>
      </c>
      <c r="B35" s="120" t="s">
        <v>95</v>
      </c>
      <c r="C35" s="121"/>
      <c r="D35" s="22"/>
      <c r="E35" s="71">
        <v>1000000</v>
      </c>
      <c r="F35" s="55"/>
      <c r="G35" s="55"/>
      <c r="H35" s="71">
        <v>1000000</v>
      </c>
      <c r="I35" s="71">
        <v>1000000</v>
      </c>
      <c r="J35" s="45" t="s">
        <v>4</v>
      </c>
      <c r="K35" s="72"/>
      <c r="L35" s="15"/>
      <c r="M35" s="15"/>
      <c r="N35" s="15"/>
      <c r="O35" s="15"/>
      <c r="P35" s="15"/>
    </row>
    <row r="36" spans="1:16" s="23" customFormat="1" ht="43.5" customHeight="1">
      <c r="A36" s="39"/>
      <c r="B36" s="120" t="s">
        <v>20</v>
      </c>
      <c r="C36" s="120"/>
      <c r="D36" s="22"/>
      <c r="E36" s="71">
        <v>470000</v>
      </c>
      <c r="F36" s="55"/>
      <c r="G36" s="55"/>
      <c r="H36" s="71">
        <v>470000</v>
      </c>
      <c r="I36" s="71">
        <v>470000</v>
      </c>
      <c r="J36" s="45"/>
      <c r="K36" s="72"/>
      <c r="L36" s="15"/>
      <c r="M36" s="15"/>
      <c r="N36" s="15"/>
      <c r="O36" s="15"/>
      <c r="P36" s="15"/>
    </row>
    <row r="37" spans="1:16" s="23" customFormat="1" ht="28.5" customHeight="1">
      <c r="A37" s="39" t="s">
        <v>35</v>
      </c>
      <c r="B37" s="125" t="s">
        <v>69</v>
      </c>
      <c r="C37" s="125"/>
      <c r="D37" s="22"/>
      <c r="E37" s="66">
        <v>640000</v>
      </c>
      <c r="F37" s="55"/>
      <c r="G37" s="55"/>
      <c r="H37" s="66">
        <v>640000</v>
      </c>
      <c r="I37" s="66">
        <v>640000</v>
      </c>
      <c r="J37" s="45"/>
      <c r="K37" s="72"/>
      <c r="L37" s="15"/>
      <c r="M37" s="15"/>
      <c r="N37" s="15"/>
      <c r="O37" s="15"/>
      <c r="P37" s="15"/>
    </row>
    <row r="38" spans="1:16" s="23" customFormat="1" ht="36.75" customHeight="1">
      <c r="A38" s="39"/>
      <c r="B38" s="120" t="s">
        <v>81</v>
      </c>
      <c r="C38" s="120"/>
      <c r="D38" s="22"/>
      <c r="E38" s="71">
        <v>320000</v>
      </c>
      <c r="F38" s="55"/>
      <c r="G38" s="55"/>
      <c r="H38" s="71">
        <v>320000</v>
      </c>
      <c r="I38" s="71">
        <v>320000</v>
      </c>
      <c r="J38" s="45"/>
      <c r="K38" s="72"/>
      <c r="L38" s="15"/>
      <c r="M38" s="15"/>
      <c r="N38" s="15"/>
      <c r="O38" s="15"/>
      <c r="P38" s="15"/>
    </row>
    <row r="39" spans="1:16" s="23" customFormat="1" ht="26.25" customHeight="1">
      <c r="A39" s="39"/>
      <c r="B39" s="120" t="s">
        <v>42</v>
      </c>
      <c r="C39" s="120"/>
      <c r="D39" s="22"/>
      <c r="E39" s="71">
        <v>320000</v>
      </c>
      <c r="F39" s="55"/>
      <c r="G39" s="55"/>
      <c r="H39" s="71">
        <v>320000</v>
      </c>
      <c r="I39" s="71">
        <v>320000</v>
      </c>
      <c r="J39" s="45"/>
      <c r="K39" s="72"/>
      <c r="L39" s="15"/>
      <c r="M39" s="15"/>
      <c r="N39" s="15"/>
      <c r="O39" s="15"/>
      <c r="P39" s="15"/>
    </row>
    <row r="40" spans="1:16" s="14" customFormat="1" ht="18" customHeight="1">
      <c r="A40" s="90" t="s">
        <v>36</v>
      </c>
      <c r="B40" s="125" t="s">
        <v>68</v>
      </c>
      <c r="C40" s="125"/>
      <c r="D40" s="16"/>
      <c r="E40" s="66">
        <v>1000000</v>
      </c>
      <c r="F40" s="51"/>
      <c r="G40" s="51"/>
      <c r="H40" s="66">
        <v>1000000</v>
      </c>
      <c r="I40" s="66">
        <v>1000000</v>
      </c>
      <c r="J40" s="45"/>
      <c r="K40" s="72"/>
      <c r="L40" s="13"/>
      <c r="M40" s="13"/>
      <c r="N40" s="13"/>
      <c r="O40" s="13"/>
      <c r="P40" s="13"/>
    </row>
    <row r="41" spans="1:16" s="60" customFormat="1" ht="63.75" customHeight="1">
      <c r="A41" s="90"/>
      <c r="B41" s="129" t="s">
        <v>82</v>
      </c>
      <c r="C41" s="129"/>
      <c r="D41" s="16"/>
      <c r="E41" s="71">
        <v>1000000</v>
      </c>
      <c r="F41" s="55"/>
      <c r="G41" s="55"/>
      <c r="H41" s="71">
        <v>1000000</v>
      </c>
      <c r="I41" s="71">
        <v>1000000</v>
      </c>
      <c r="J41" s="59"/>
      <c r="K41" s="78"/>
      <c r="L41" s="65"/>
      <c r="M41" s="65"/>
      <c r="N41" s="65"/>
      <c r="O41" s="65"/>
      <c r="P41" s="65"/>
    </row>
    <row r="42" spans="1:16" s="14" customFormat="1" ht="19.5" customHeight="1">
      <c r="A42" s="90" t="s">
        <v>37</v>
      </c>
      <c r="B42" s="134" t="s">
        <v>12</v>
      </c>
      <c r="C42" s="134"/>
      <c r="D42" s="96"/>
      <c r="E42" s="66">
        <f>E43+E48</f>
        <v>2005000</v>
      </c>
      <c r="F42" s="51"/>
      <c r="G42" s="51"/>
      <c r="H42" s="66">
        <f>H43+H48</f>
        <v>1956000</v>
      </c>
      <c r="I42" s="66">
        <f>I43+I48</f>
        <v>1956000</v>
      </c>
      <c r="J42" s="45"/>
      <c r="K42" s="72"/>
      <c r="L42" s="13"/>
      <c r="M42" s="13"/>
      <c r="N42" s="13"/>
      <c r="O42" s="13"/>
      <c r="P42" s="13"/>
    </row>
    <row r="43" spans="1:16" s="14" customFormat="1" ht="46.5" customHeight="1">
      <c r="A43" s="90" t="s">
        <v>38</v>
      </c>
      <c r="B43" s="134" t="s">
        <v>39</v>
      </c>
      <c r="C43" s="134"/>
      <c r="D43" s="96"/>
      <c r="E43" s="66">
        <f>E44+E46</f>
        <v>1565000</v>
      </c>
      <c r="F43" s="51"/>
      <c r="G43" s="51"/>
      <c r="H43" s="66">
        <f>H44+H46</f>
        <v>1516000</v>
      </c>
      <c r="I43" s="66">
        <v>1516000</v>
      </c>
      <c r="J43" s="45"/>
      <c r="K43" s="72"/>
      <c r="L43" s="13"/>
      <c r="M43" s="13"/>
      <c r="N43" s="13"/>
      <c r="O43" s="13"/>
      <c r="P43" s="13"/>
    </row>
    <row r="44" spans="1:16" s="14" customFormat="1" ht="60.75" customHeight="1">
      <c r="A44" s="90" t="s">
        <v>40</v>
      </c>
      <c r="B44" s="119" t="s">
        <v>41</v>
      </c>
      <c r="C44" s="119"/>
      <c r="D44" s="96"/>
      <c r="E44" s="66">
        <f>SUM(E45)</f>
        <v>300000</v>
      </c>
      <c r="F44" s="51"/>
      <c r="G44" s="51"/>
      <c r="H44" s="66">
        <f>SUM(H45)</f>
        <v>300000</v>
      </c>
      <c r="I44" s="66">
        <f>SUM(I45)</f>
        <v>300000</v>
      </c>
      <c r="J44" s="45"/>
      <c r="K44" s="72"/>
      <c r="L44" s="13"/>
      <c r="M44" s="13"/>
      <c r="N44" s="13"/>
      <c r="O44" s="13"/>
      <c r="P44" s="13"/>
    </row>
    <row r="45" spans="1:16" s="14" customFormat="1" ht="58.5" customHeight="1">
      <c r="A45" s="90"/>
      <c r="B45" s="124" t="s">
        <v>83</v>
      </c>
      <c r="C45" s="124"/>
      <c r="D45" s="96"/>
      <c r="E45" s="71">
        <v>300000</v>
      </c>
      <c r="F45" s="55"/>
      <c r="G45" s="55"/>
      <c r="H45" s="71">
        <v>300000</v>
      </c>
      <c r="I45" s="71">
        <v>300000</v>
      </c>
      <c r="J45" s="45"/>
      <c r="K45" s="72"/>
      <c r="L45" s="13"/>
      <c r="M45" s="13"/>
      <c r="N45" s="13"/>
      <c r="O45" s="13"/>
      <c r="P45" s="13"/>
    </row>
    <row r="46" spans="1:16" s="14" customFormat="1" ht="33" customHeight="1">
      <c r="A46" s="90" t="s">
        <v>43</v>
      </c>
      <c r="B46" s="119" t="s">
        <v>67</v>
      </c>
      <c r="C46" s="119"/>
      <c r="D46" s="96"/>
      <c r="E46" s="86">
        <f>SUM(E47:E47)</f>
        <v>1265000</v>
      </c>
      <c r="F46" s="51"/>
      <c r="G46" s="51"/>
      <c r="H46" s="86">
        <f>SUM(H47:H47)</f>
        <v>1216000</v>
      </c>
      <c r="I46" s="66">
        <f>SUM(I47)</f>
        <v>1216000</v>
      </c>
      <c r="J46" s="45"/>
      <c r="K46" s="72"/>
      <c r="L46" s="13"/>
      <c r="M46" s="13"/>
      <c r="N46" s="13"/>
      <c r="O46" s="13"/>
      <c r="P46" s="13"/>
    </row>
    <row r="47" spans="1:16" s="14" customFormat="1" ht="44.25" customHeight="1">
      <c r="A47" s="90"/>
      <c r="B47" s="124" t="s">
        <v>24</v>
      </c>
      <c r="C47" s="124"/>
      <c r="D47" s="96"/>
      <c r="E47" s="71">
        <v>1265000</v>
      </c>
      <c r="F47" s="55"/>
      <c r="G47" s="55"/>
      <c r="H47" s="71">
        <v>1216000</v>
      </c>
      <c r="I47" s="71">
        <v>1216000</v>
      </c>
      <c r="J47" s="45"/>
      <c r="K47" s="72"/>
      <c r="L47" s="13"/>
      <c r="M47" s="13"/>
      <c r="N47" s="13"/>
      <c r="O47" s="13"/>
      <c r="P47" s="13"/>
    </row>
    <row r="48" spans="1:16" s="14" customFormat="1" ht="31.5" customHeight="1">
      <c r="A48" s="90" t="s">
        <v>44</v>
      </c>
      <c r="B48" s="134" t="s">
        <v>66</v>
      </c>
      <c r="C48" s="134"/>
      <c r="D48" s="96"/>
      <c r="E48" s="66">
        <f>SUM(E49:E51)</f>
        <v>440000</v>
      </c>
      <c r="F48" s="43"/>
      <c r="G48" s="43"/>
      <c r="H48" s="66">
        <f>SUM(H49:H51)</f>
        <v>440000</v>
      </c>
      <c r="I48" s="66">
        <f>SUM(I49:I51)</f>
        <v>440000</v>
      </c>
      <c r="J48" s="45"/>
      <c r="K48" s="72"/>
      <c r="L48" s="13"/>
      <c r="M48" s="13"/>
      <c r="N48" s="13"/>
      <c r="O48" s="13"/>
      <c r="P48" s="13"/>
    </row>
    <row r="49" spans="1:16" s="14" customFormat="1" ht="31.5" customHeight="1">
      <c r="A49" s="90"/>
      <c r="B49" s="124" t="s">
        <v>84</v>
      </c>
      <c r="C49" s="124"/>
      <c r="D49" s="96"/>
      <c r="E49" s="71">
        <v>140000</v>
      </c>
      <c r="F49" s="55"/>
      <c r="G49" s="55"/>
      <c r="H49" s="71">
        <v>140000</v>
      </c>
      <c r="I49" s="71">
        <v>140000</v>
      </c>
      <c r="J49" s="45"/>
      <c r="K49" s="72"/>
      <c r="L49" s="13"/>
      <c r="M49" s="13"/>
      <c r="N49" s="13"/>
      <c r="O49" s="13"/>
      <c r="P49" s="13"/>
    </row>
    <row r="50" spans="1:16" s="14" customFormat="1" ht="32.25" customHeight="1">
      <c r="A50" s="90"/>
      <c r="B50" s="124" t="s">
        <v>96</v>
      </c>
      <c r="C50" s="124"/>
      <c r="D50" s="96"/>
      <c r="E50" s="56">
        <v>180000</v>
      </c>
      <c r="F50" s="55"/>
      <c r="G50" s="55"/>
      <c r="H50" s="56">
        <v>180000</v>
      </c>
      <c r="I50" s="71">
        <v>180000</v>
      </c>
      <c r="J50" s="45"/>
      <c r="K50" s="72"/>
      <c r="L50" s="13"/>
      <c r="M50" s="13"/>
      <c r="N50" s="13"/>
      <c r="O50" s="13"/>
      <c r="P50" s="13"/>
    </row>
    <row r="51" spans="1:16" s="14" customFormat="1" ht="32.25" customHeight="1">
      <c r="A51" s="90"/>
      <c r="B51" s="124" t="s">
        <v>23</v>
      </c>
      <c r="C51" s="124"/>
      <c r="D51" s="96"/>
      <c r="E51" s="71">
        <v>120000</v>
      </c>
      <c r="F51" s="55"/>
      <c r="G51" s="55"/>
      <c r="H51" s="71">
        <v>120000</v>
      </c>
      <c r="I51" s="71">
        <v>120000</v>
      </c>
      <c r="J51" s="45"/>
      <c r="K51" s="72"/>
      <c r="L51" s="13"/>
      <c r="M51" s="13"/>
      <c r="N51" s="13"/>
      <c r="O51" s="13"/>
      <c r="P51" s="13"/>
    </row>
    <row r="52" spans="1:16" s="14" customFormat="1" ht="28.5" customHeight="1">
      <c r="A52" s="39" t="s">
        <v>45</v>
      </c>
      <c r="B52" s="112" t="s">
        <v>27</v>
      </c>
      <c r="C52" s="113"/>
      <c r="D52" s="96"/>
      <c r="E52" s="66">
        <f>E53</f>
        <v>845000</v>
      </c>
      <c r="F52" s="43"/>
      <c r="G52" s="43"/>
      <c r="H52" s="66">
        <f>H53</f>
        <v>820000</v>
      </c>
      <c r="I52" s="66">
        <f>I53</f>
        <v>820000</v>
      </c>
      <c r="J52" s="45"/>
      <c r="K52" s="72"/>
      <c r="L52" s="13"/>
      <c r="M52" s="13"/>
      <c r="N52" s="13"/>
      <c r="O52" s="13"/>
      <c r="P52" s="13"/>
    </row>
    <row r="53" spans="1:16" s="14" customFormat="1" ht="26.25" customHeight="1">
      <c r="A53" s="90" t="s">
        <v>46</v>
      </c>
      <c r="B53" s="145" t="s">
        <v>71</v>
      </c>
      <c r="C53" s="145"/>
      <c r="D53" s="96"/>
      <c r="E53" s="66">
        <f>SUM(E54)</f>
        <v>845000</v>
      </c>
      <c r="F53" s="43"/>
      <c r="G53" s="43"/>
      <c r="H53" s="66">
        <f>SUM(H54)</f>
        <v>820000</v>
      </c>
      <c r="I53" s="66">
        <f>SUM(I54)</f>
        <v>820000</v>
      </c>
      <c r="J53" s="45"/>
      <c r="K53" s="72"/>
      <c r="L53" s="13"/>
      <c r="M53" s="13"/>
      <c r="N53" s="13"/>
      <c r="O53" s="13"/>
      <c r="P53" s="13"/>
    </row>
    <row r="54" spans="1:16" s="14" customFormat="1" ht="32.25" customHeight="1">
      <c r="A54" s="90"/>
      <c r="B54" s="144" t="s">
        <v>86</v>
      </c>
      <c r="C54" s="144"/>
      <c r="D54" s="96"/>
      <c r="E54" s="71">
        <v>845000</v>
      </c>
      <c r="F54" s="55"/>
      <c r="G54" s="55"/>
      <c r="H54" s="71">
        <v>820000</v>
      </c>
      <c r="I54" s="71">
        <v>820000</v>
      </c>
      <c r="J54" s="45"/>
      <c r="K54" s="72"/>
      <c r="L54" s="13"/>
      <c r="M54" s="13"/>
      <c r="N54" s="13"/>
      <c r="O54" s="13"/>
      <c r="P54" s="13"/>
    </row>
    <row r="55" spans="1:15" s="14" customFormat="1" ht="22.5" customHeight="1">
      <c r="A55" s="39" t="s">
        <v>47</v>
      </c>
      <c r="B55" s="126" t="s">
        <v>3</v>
      </c>
      <c r="C55" s="126"/>
      <c r="D55" s="30"/>
      <c r="E55" s="66">
        <f>E56</f>
        <v>0</v>
      </c>
      <c r="F55" s="51" t="e">
        <f>#REF!</f>
        <v>#REF!</v>
      </c>
      <c r="G55" s="51"/>
      <c r="H55" s="66" t="s">
        <v>10</v>
      </c>
      <c r="I55" s="66">
        <v>50000</v>
      </c>
      <c r="J55" s="50" t="e">
        <f>#REF!</f>
        <v>#REF!</v>
      </c>
      <c r="K55" s="77"/>
      <c r="L55" s="13"/>
      <c r="M55" s="13"/>
      <c r="N55" s="13"/>
      <c r="O55" s="13"/>
    </row>
    <row r="56" spans="1:16" s="24" customFormat="1" ht="21" customHeight="1">
      <c r="A56" s="90" t="s">
        <v>77</v>
      </c>
      <c r="B56" s="125" t="s">
        <v>78</v>
      </c>
      <c r="C56" s="125"/>
      <c r="D56" s="32"/>
      <c r="E56" s="86">
        <f>SUM(E57:E57)</f>
        <v>0</v>
      </c>
      <c r="F56" s="51" t="e">
        <f>SUM(F58:F59)</f>
        <v>#REF!</v>
      </c>
      <c r="G56" s="51"/>
      <c r="H56" s="86">
        <f>SUM(H57:H57)</f>
        <v>0</v>
      </c>
      <c r="I56" s="66">
        <f>SUM(I57:I57)</f>
        <v>50000</v>
      </c>
      <c r="J56" s="45" t="s">
        <v>10</v>
      </c>
      <c r="K56" s="72"/>
      <c r="L56" s="12"/>
      <c r="M56" s="12"/>
      <c r="N56" s="12"/>
      <c r="O56" s="12"/>
      <c r="P56" s="12"/>
    </row>
    <row r="57" spans="1:16" s="24" customFormat="1" ht="40.5" customHeight="1">
      <c r="A57" s="90"/>
      <c r="B57" s="129" t="s">
        <v>85</v>
      </c>
      <c r="C57" s="146"/>
      <c r="D57" s="32"/>
      <c r="E57" s="71" t="s">
        <v>10</v>
      </c>
      <c r="F57" s="51"/>
      <c r="G57" s="51"/>
      <c r="H57" s="71" t="s">
        <v>10</v>
      </c>
      <c r="I57" s="71">
        <v>50000</v>
      </c>
      <c r="J57" s="45"/>
      <c r="K57" s="72"/>
      <c r="L57" s="12"/>
      <c r="M57" s="12"/>
      <c r="N57" s="12"/>
      <c r="O57" s="12"/>
      <c r="P57" s="12"/>
    </row>
    <row r="58" spans="1:11" s="14" customFormat="1" ht="22.5" customHeight="1">
      <c r="A58" s="90" t="s">
        <v>48</v>
      </c>
      <c r="B58" s="125" t="s">
        <v>72</v>
      </c>
      <c r="C58" s="126"/>
      <c r="D58" s="30"/>
      <c r="E58" s="66">
        <f>SUM(E59)</f>
        <v>99900600</v>
      </c>
      <c r="F58" s="51" t="s">
        <v>10</v>
      </c>
      <c r="G58" s="51"/>
      <c r="H58" s="66">
        <f>SUM(H59)</f>
        <v>92556100</v>
      </c>
      <c r="I58" s="66">
        <f>SUM(I59)</f>
        <v>32965800</v>
      </c>
      <c r="J58" s="52" t="s">
        <v>10</v>
      </c>
      <c r="K58" s="79"/>
    </row>
    <row r="59" spans="1:11" s="21" customFormat="1" ht="30.75" customHeight="1">
      <c r="A59" s="90" t="s">
        <v>49</v>
      </c>
      <c r="B59" s="125" t="s">
        <v>50</v>
      </c>
      <c r="C59" s="125"/>
      <c r="D59" s="36"/>
      <c r="E59" s="86">
        <f>SUM(E60:E70)</f>
        <v>99900600</v>
      </c>
      <c r="F59" s="57" t="e">
        <f>#REF!</f>
        <v>#REF!</v>
      </c>
      <c r="G59" s="57"/>
      <c r="H59" s="86">
        <f>SUM(H60:H70)</f>
        <v>92556100</v>
      </c>
      <c r="I59" s="66">
        <f>SUM(I60:I70)</f>
        <v>32965800</v>
      </c>
      <c r="J59" s="45" t="s">
        <v>10</v>
      </c>
      <c r="K59" s="72"/>
    </row>
    <row r="60" spans="1:11" s="21" customFormat="1" ht="54.75" customHeight="1">
      <c r="A60" s="90"/>
      <c r="B60" s="135" t="s">
        <v>51</v>
      </c>
      <c r="C60" s="141"/>
      <c r="D60" s="36"/>
      <c r="E60" s="56">
        <v>25252600</v>
      </c>
      <c r="F60" s="57"/>
      <c r="G60" s="71">
        <v>24</v>
      </c>
      <c r="H60" s="71">
        <v>19207800</v>
      </c>
      <c r="I60" s="71">
        <v>14461800</v>
      </c>
      <c r="J60" s="45"/>
      <c r="K60" s="72"/>
    </row>
    <row r="61" spans="1:11" s="21" customFormat="1" ht="54" customHeight="1">
      <c r="A61" s="90"/>
      <c r="B61" s="135" t="s">
        <v>87</v>
      </c>
      <c r="C61" s="136"/>
      <c r="D61" s="36"/>
      <c r="E61" s="71" t="s">
        <v>10</v>
      </c>
      <c r="F61" s="57"/>
      <c r="G61" s="71"/>
      <c r="H61" s="71" t="s">
        <v>10</v>
      </c>
      <c r="I61" s="71">
        <v>100000</v>
      </c>
      <c r="J61" s="45"/>
      <c r="K61" s="72"/>
    </row>
    <row r="62" spans="1:11" s="21" customFormat="1" ht="155.25" customHeight="1">
      <c r="A62" s="90"/>
      <c r="B62" s="135" t="s">
        <v>88</v>
      </c>
      <c r="C62" s="135"/>
      <c r="D62" s="106"/>
      <c r="E62" s="71">
        <v>6150000</v>
      </c>
      <c r="F62" s="71"/>
      <c r="G62" s="71">
        <v>2.4</v>
      </c>
      <c r="H62" s="71">
        <v>6000000</v>
      </c>
      <c r="I62" s="71">
        <v>6000000</v>
      </c>
      <c r="J62" s="45"/>
      <c r="K62" s="72"/>
    </row>
    <row r="63" spans="1:11" s="21" customFormat="1" ht="40.5" customHeight="1">
      <c r="A63" s="90"/>
      <c r="B63" s="109" t="s">
        <v>101</v>
      </c>
      <c r="C63" s="110"/>
      <c r="D63" s="106"/>
      <c r="E63" s="71"/>
      <c r="F63" s="71"/>
      <c r="G63" s="71"/>
      <c r="H63" s="71"/>
      <c r="I63" s="71">
        <v>100000</v>
      </c>
      <c r="J63" s="45"/>
      <c r="K63" s="72"/>
    </row>
    <row r="64" spans="1:11" s="21" customFormat="1" ht="46.5" customHeight="1">
      <c r="A64" s="90"/>
      <c r="B64" s="150" t="s">
        <v>99</v>
      </c>
      <c r="C64" s="151"/>
      <c r="D64" s="106"/>
      <c r="E64" s="71">
        <v>1135000</v>
      </c>
      <c r="F64" s="71"/>
      <c r="G64" s="71"/>
      <c r="H64" s="71">
        <v>1135000</v>
      </c>
      <c r="I64" s="71">
        <v>1135000</v>
      </c>
      <c r="J64" s="45"/>
      <c r="K64" s="72"/>
    </row>
    <row r="65" spans="1:11" s="21" customFormat="1" ht="46.5" customHeight="1">
      <c r="A65" s="90"/>
      <c r="B65" s="135" t="s">
        <v>89</v>
      </c>
      <c r="C65" s="135"/>
      <c r="D65" s="36"/>
      <c r="E65" s="71">
        <v>17363000</v>
      </c>
      <c r="F65" s="57"/>
      <c r="G65" s="71">
        <v>0.2</v>
      </c>
      <c r="H65" s="71">
        <v>17344300</v>
      </c>
      <c r="I65" s="71">
        <f>1650000+1300000</f>
        <v>2950000</v>
      </c>
      <c r="J65" s="45"/>
      <c r="K65" s="72"/>
    </row>
    <row r="66" spans="1:15" s="14" customFormat="1" ht="30.75" customHeight="1">
      <c r="A66" s="90"/>
      <c r="B66" s="124" t="s">
        <v>90</v>
      </c>
      <c r="C66" s="124"/>
      <c r="D66" s="105"/>
      <c r="E66" s="71">
        <v>3346000</v>
      </c>
      <c r="F66" s="47"/>
      <c r="G66" s="71">
        <v>2</v>
      </c>
      <c r="H66" s="71">
        <v>3283000</v>
      </c>
      <c r="I66" s="71">
        <v>3283000</v>
      </c>
      <c r="J66" s="44"/>
      <c r="K66" s="70"/>
      <c r="L66" s="37"/>
      <c r="M66" s="53"/>
      <c r="N66" s="13"/>
      <c r="O66" s="13"/>
    </row>
    <row r="67" spans="1:15" s="14" customFormat="1" ht="43.5" customHeight="1">
      <c r="A67" s="90"/>
      <c r="B67" s="124" t="s">
        <v>76</v>
      </c>
      <c r="C67" s="124"/>
      <c r="D67" s="105"/>
      <c r="E67" s="71">
        <v>1568000</v>
      </c>
      <c r="F67" s="47"/>
      <c r="G67" s="71">
        <v>4</v>
      </c>
      <c r="H67" s="71">
        <v>1500000</v>
      </c>
      <c r="I67" s="71">
        <v>1500000</v>
      </c>
      <c r="J67" s="44"/>
      <c r="K67" s="70"/>
      <c r="L67" s="37"/>
      <c r="M67" s="53"/>
      <c r="N67" s="13"/>
      <c r="O67" s="13"/>
    </row>
    <row r="68" spans="1:15" s="14" customFormat="1" ht="30.75" customHeight="1">
      <c r="A68" s="90"/>
      <c r="B68" s="120" t="s">
        <v>91</v>
      </c>
      <c r="C68" s="120"/>
      <c r="D68" s="88"/>
      <c r="E68" s="71">
        <v>3150000</v>
      </c>
      <c r="F68" s="41"/>
      <c r="G68" s="41"/>
      <c r="H68" s="71">
        <v>3150000</v>
      </c>
      <c r="I68" s="71">
        <v>1500000</v>
      </c>
      <c r="J68" s="44"/>
      <c r="K68" s="70"/>
      <c r="L68" s="37"/>
      <c r="M68" s="53"/>
      <c r="N68" s="13"/>
      <c r="O68" s="13"/>
    </row>
    <row r="69" spans="1:15" s="14" customFormat="1" ht="41.25" customHeight="1">
      <c r="A69" s="90"/>
      <c r="B69" s="128" t="s">
        <v>16</v>
      </c>
      <c r="C69" s="128"/>
      <c r="D69" s="104"/>
      <c r="E69" s="84">
        <v>41000000</v>
      </c>
      <c r="F69" s="58"/>
      <c r="G69" s="71">
        <v>2</v>
      </c>
      <c r="H69" s="87">
        <v>40000000</v>
      </c>
      <c r="I69" s="71">
        <v>1000000</v>
      </c>
      <c r="J69" s="44"/>
      <c r="K69" s="70"/>
      <c r="L69" s="37"/>
      <c r="M69" s="53"/>
      <c r="N69" s="13"/>
      <c r="O69" s="13"/>
    </row>
    <row r="70" spans="1:13" s="14" customFormat="1" ht="15" customHeight="1">
      <c r="A70" s="90"/>
      <c r="B70" s="124" t="s">
        <v>52</v>
      </c>
      <c r="C70" s="124"/>
      <c r="D70" s="89"/>
      <c r="E70" s="71">
        <v>936000</v>
      </c>
      <c r="F70" s="41"/>
      <c r="G70" s="41"/>
      <c r="H70" s="71">
        <v>936000</v>
      </c>
      <c r="I70" s="71">
        <v>936000</v>
      </c>
      <c r="J70" s="45"/>
      <c r="K70" s="72"/>
      <c r="M70" s="40"/>
    </row>
    <row r="71" spans="1:11" s="60" customFormat="1" ht="23.25" customHeight="1">
      <c r="A71" s="39" t="s">
        <v>53</v>
      </c>
      <c r="B71" s="125" t="s">
        <v>25</v>
      </c>
      <c r="C71" s="126"/>
      <c r="D71" s="30"/>
      <c r="E71" s="66">
        <f>SUM(E72:E77)</f>
        <v>4700000</v>
      </c>
      <c r="F71" s="51" t="e">
        <f>#REF!</f>
        <v>#REF!</v>
      </c>
      <c r="G71" s="51"/>
      <c r="H71" s="66">
        <f>SUM(H72:H77)</f>
        <v>4700000</v>
      </c>
      <c r="I71" s="66">
        <f>SUM(I72:I77)</f>
        <v>3038000</v>
      </c>
      <c r="J71" s="67"/>
      <c r="K71" s="80"/>
    </row>
    <row r="72" spans="1:11" s="60" customFormat="1" ht="37.5" customHeight="1">
      <c r="A72" s="39"/>
      <c r="B72" s="123" t="s">
        <v>103</v>
      </c>
      <c r="C72" s="127"/>
      <c r="D72" s="30"/>
      <c r="E72" s="56">
        <v>500000</v>
      </c>
      <c r="F72" s="55"/>
      <c r="G72" s="55"/>
      <c r="H72" s="56">
        <v>500000</v>
      </c>
      <c r="I72" s="71">
        <v>200000</v>
      </c>
      <c r="J72" s="67"/>
      <c r="K72" s="80"/>
    </row>
    <row r="73" spans="1:11" s="60" customFormat="1" ht="30" customHeight="1">
      <c r="A73" s="39"/>
      <c r="B73" s="123" t="s">
        <v>61</v>
      </c>
      <c r="C73" s="123"/>
      <c r="D73" s="30"/>
      <c r="E73" s="71">
        <v>500000</v>
      </c>
      <c r="F73" s="55"/>
      <c r="G73" s="55"/>
      <c r="H73" s="71">
        <v>500000</v>
      </c>
      <c r="I73" s="71">
        <v>500000</v>
      </c>
      <c r="J73" s="67"/>
      <c r="K73" s="80"/>
    </row>
    <row r="74" spans="1:11" s="60" customFormat="1" ht="35.25" customHeight="1">
      <c r="A74" s="39"/>
      <c r="B74" s="123" t="s">
        <v>75</v>
      </c>
      <c r="C74" s="136"/>
      <c r="D74" s="30"/>
      <c r="E74" s="71">
        <v>1200000</v>
      </c>
      <c r="F74" s="55"/>
      <c r="G74" s="55"/>
      <c r="H74" s="71">
        <v>1200000</v>
      </c>
      <c r="I74" s="71">
        <v>1200000</v>
      </c>
      <c r="J74" s="67"/>
      <c r="K74" s="80"/>
    </row>
    <row r="75" spans="1:11" s="60" customFormat="1" ht="30" customHeight="1">
      <c r="A75" s="39"/>
      <c r="B75" s="123" t="s">
        <v>62</v>
      </c>
      <c r="C75" s="127"/>
      <c r="D75" s="30"/>
      <c r="E75" s="56">
        <v>1000000</v>
      </c>
      <c r="F75" s="55"/>
      <c r="G75" s="55"/>
      <c r="H75" s="56">
        <v>1000000</v>
      </c>
      <c r="I75" s="71">
        <v>600000</v>
      </c>
      <c r="J75" s="67"/>
      <c r="K75" s="80"/>
    </row>
    <row r="76" spans="1:11" s="14" customFormat="1" ht="32.25" customHeight="1">
      <c r="A76" s="39"/>
      <c r="B76" s="123" t="s">
        <v>74</v>
      </c>
      <c r="C76" s="143"/>
      <c r="D76" s="90"/>
      <c r="E76" s="71">
        <v>1500000</v>
      </c>
      <c r="F76" s="41"/>
      <c r="G76" s="41"/>
      <c r="H76" s="71">
        <v>1500000</v>
      </c>
      <c r="I76" s="71">
        <v>500000</v>
      </c>
      <c r="J76" s="50"/>
      <c r="K76" s="77"/>
    </row>
    <row r="77" spans="1:16" s="14" customFormat="1" ht="21" customHeight="1">
      <c r="A77" s="39"/>
      <c r="B77" s="123" t="s">
        <v>28</v>
      </c>
      <c r="C77" s="123"/>
      <c r="D77" s="90"/>
      <c r="E77" s="71"/>
      <c r="F77" s="41"/>
      <c r="G77" s="41"/>
      <c r="H77" s="71"/>
      <c r="I77" s="71">
        <v>38000</v>
      </c>
      <c r="J77" s="34"/>
      <c r="K77" s="34"/>
      <c r="L77" s="13"/>
      <c r="M77" s="13"/>
      <c r="N77" s="13"/>
      <c r="O77" s="13"/>
      <c r="P77" s="13"/>
    </row>
    <row r="78" spans="1:11" s="7" customFormat="1" ht="27" customHeight="1">
      <c r="A78" s="142" t="s">
        <v>98</v>
      </c>
      <c r="B78" s="142"/>
      <c r="C78" s="142"/>
      <c r="D78" s="142"/>
      <c r="E78" s="142"/>
      <c r="F78" s="142"/>
      <c r="G78" s="142"/>
      <c r="H78" s="142"/>
      <c r="I78" s="142"/>
      <c r="J78" s="6"/>
      <c r="K78" s="6"/>
    </row>
    <row r="79" spans="1:11" s="7" customFormat="1" ht="27.7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7"/>
      <c r="K79" s="17"/>
    </row>
    <row r="80" spans="1:9" s="7" customFormat="1" ht="26.25" customHeight="1">
      <c r="A80" s="142"/>
      <c r="B80" s="142"/>
      <c r="C80" s="142"/>
      <c r="D80" s="142"/>
      <c r="E80" s="142"/>
      <c r="F80" s="142"/>
      <c r="G80" s="142"/>
      <c r="H80" s="142"/>
      <c r="I80" s="142"/>
    </row>
    <row r="81" spans="1:9" s="7" customFormat="1" ht="18.75" customHeight="1">
      <c r="A81" s="142"/>
      <c r="B81" s="142"/>
      <c r="C81" s="142"/>
      <c r="D81" s="142"/>
      <c r="E81" s="142"/>
      <c r="F81" s="142"/>
      <c r="G81" s="142"/>
      <c r="H81" s="142"/>
      <c r="I81" s="142"/>
    </row>
    <row r="82" s="7" customFormat="1" ht="30.75" customHeight="1">
      <c r="A82" s="1"/>
    </row>
    <row r="83" spans="1:11" s="7" customFormat="1" ht="15.75" customHeight="1" hidden="1">
      <c r="A83" s="1"/>
      <c r="J83" s="17"/>
      <c r="K83" s="17"/>
    </row>
    <row r="84" spans="1:11" s="7" customFormat="1" ht="15.75" customHeight="1" hidden="1">
      <c r="A84" s="1"/>
      <c r="B84" s="8"/>
      <c r="C84" s="8"/>
      <c r="D84" s="8"/>
      <c r="E84" s="17"/>
      <c r="F84" s="18"/>
      <c r="G84" s="18"/>
      <c r="H84" s="17"/>
      <c r="I84" s="17"/>
      <c r="J84" s="17"/>
      <c r="K84" s="17"/>
    </row>
    <row r="85" spans="1:11" s="7" customFormat="1" ht="15">
      <c r="A85" s="1"/>
      <c r="B85" s="9"/>
      <c r="C85" s="9"/>
      <c r="D85" s="9"/>
      <c r="E85" s="17"/>
      <c r="F85" s="18"/>
      <c r="G85" s="18"/>
      <c r="H85" s="17"/>
      <c r="I85" s="17"/>
      <c r="J85" s="17"/>
      <c r="K85" s="17"/>
    </row>
    <row r="86" spans="1:9" s="7" customFormat="1" ht="15">
      <c r="A86" s="1"/>
      <c r="B86" s="8"/>
      <c r="C86" s="8"/>
      <c r="D86" s="8"/>
      <c r="E86" s="17"/>
      <c r="F86" s="18"/>
      <c r="G86" s="18"/>
      <c r="H86" s="17"/>
      <c r="I86" s="17"/>
    </row>
    <row r="87" spans="1:11" ht="15">
      <c r="A87" s="122"/>
      <c r="B87" s="122"/>
      <c r="C87" s="122"/>
      <c r="D87" s="122"/>
      <c r="E87" s="122"/>
      <c r="F87" s="122"/>
      <c r="G87" s="122"/>
      <c r="H87" s="122"/>
      <c r="I87" s="122"/>
      <c r="J87" s="20"/>
      <c r="K87" s="20"/>
    </row>
    <row r="88" spans="1:9" ht="15">
      <c r="A88" s="7"/>
      <c r="B88" s="10"/>
      <c r="C88" s="10"/>
      <c r="D88" s="10"/>
      <c r="E88" s="17"/>
      <c r="F88" s="19"/>
      <c r="G88" s="19"/>
      <c r="H88" s="20"/>
      <c r="I88" s="20"/>
    </row>
    <row r="89" spans="1:5" ht="15">
      <c r="A89" s="7"/>
      <c r="B89" s="7"/>
      <c r="C89" s="7"/>
      <c r="D89" s="7"/>
      <c r="E89" s="7"/>
    </row>
    <row r="90" spans="1:5" ht="15">
      <c r="A90" s="7"/>
      <c r="B90" s="7"/>
      <c r="C90" s="7"/>
      <c r="D90" s="7"/>
      <c r="E90" s="7"/>
    </row>
    <row r="91" spans="1:11" ht="15">
      <c r="A91" s="7"/>
      <c r="B91" s="7"/>
      <c r="C91" s="7"/>
      <c r="D91" s="7"/>
      <c r="E91" s="7"/>
      <c r="J91" s="4"/>
      <c r="K91" s="4"/>
    </row>
    <row r="92" spans="1:11" ht="15">
      <c r="A92" s="7"/>
      <c r="B92" s="10"/>
      <c r="C92" s="10"/>
      <c r="D92" s="10"/>
      <c r="E92" s="11"/>
      <c r="H92" s="4"/>
      <c r="I92" s="4"/>
      <c r="J92" s="4"/>
      <c r="K92" s="4"/>
    </row>
    <row r="93" spans="5:11" ht="15">
      <c r="E93" s="4"/>
      <c r="H93" s="4"/>
      <c r="I93" s="4"/>
      <c r="J93" s="4"/>
      <c r="K93" s="4"/>
    </row>
    <row r="94" spans="5:11" ht="15">
      <c r="E94" s="4"/>
      <c r="H94" s="4"/>
      <c r="I94" s="4"/>
      <c r="J94" s="4"/>
      <c r="K94" s="4"/>
    </row>
    <row r="95" spans="5:11" ht="15">
      <c r="E95" s="4"/>
      <c r="H95" s="4"/>
      <c r="I95" s="4"/>
      <c r="J95" s="4"/>
      <c r="K95" s="4"/>
    </row>
    <row r="96" spans="5:11" ht="15">
      <c r="E96" s="4"/>
      <c r="H96" s="4"/>
      <c r="I96" s="4"/>
      <c r="J96" s="4"/>
      <c r="K96" s="4"/>
    </row>
    <row r="97" spans="5:11" ht="15">
      <c r="E97" s="4"/>
      <c r="H97" s="4"/>
      <c r="I97" s="4"/>
      <c r="J97" s="4"/>
      <c r="K97" s="4"/>
    </row>
    <row r="98" spans="5:11" ht="15">
      <c r="E98" s="4"/>
      <c r="H98" s="4"/>
      <c r="I98" s="4"/>
      <c r="J98" s="4"/>
      <c r="K98" s="4"/>
    </row>
    <row r="99" spans="5:9" ht="15">
      <c r="E99" s="4"/>
      <c r="H99" s="4"/>
      <c r="I99" s="4"/>
    </row>
    <row r="100" ht="15">
      <c r="E100" s="4"/>
    </row>
    <row r="101" ht="15">
      <c r="E101" s="4"/>
    </row>
    <row r="102" ht="15">
      <c r="E102" s="4"/>
    </row>
    <row r="103" ht="15">
      <c r="E103" s="4"/>
    </row>
    <row r="104" ht="15">
      <c r="E104" s="4"/>
    </row>
    <row r="105" ht="15">
      <c r="E105" s="4"/>
    </row>
    <row r="106" ht="15">
      <c r="E106" s="4"/>
    </row>
    <row r="107" ht="15">
      <c r="E107" s="4"/>
    </row>
    <row r="108" ht="15">
      <c r="E108" s="4"/>
    </row>
    <row r="109" ht="15">
      <c r="E109" s="4"/>
    </row>
    <row r="110" ht="15">
      <c r="E110" s="4"/>
    </row>
    <row r="111" ht="15">
      <c r="E111" s="4"/>
    </row>
    <row r="112" ht="15">
      <c r="E112" s="4"/>
    </row>
    <row r="113" ht="15">
      <c r="E113" s="4"/>
    </row>
    <row r="114" ht="15">
      <c r="E114" s="4"/>
    </row>
    <row r="115" ht="15">
      <c r="E115" s="4"/>
    </row>
    <row r="116" ht="15">
      <c r="E116" s="4"/>
    </row>
    <row r="117" ht="15">
      <c r="E117" s="4"/>
    </row>
    <row r="118" ht="15">
      <c r="E118" s="4"/>
    </row>
    <row r="119" ht="15">
      <c r="E119" s="4"/>
    </row>
    <row r="120" ht="15">
      <c r="E120" s="4"/>
    </row>
    <row r="121" ht="15">
      <c r="E121" s="4"/>
    </row>
    <row r="122" ht="15">
      <c r="E122" s="4"/>
    </row>
    <row r="123" ht="15">
      <c r="E123" s="4"/>
    </row>
    <row r="124" ht="15">
      <c r="E124" s="4"/>
    </row>
    <row r="125" ht="15">
      <c r="E125" s="4"/>
    </row>
    <row r="126" ht="15">
      <c r="E126" s="4"/>
    </row>
    <row r="127" ht="15">
      <c r="E127" s="4"/>
    </row>
    <row r="128" ht="15">
      <c r="E128" s="4"/>
    </row>
    <row r="129" ht="15">
      <c r="E129" s="4"/>
    </row>
    <row r="130" ht="15">
      <c r="E130" s="4"/>
    </row>
    <row r="131" ht="15">
      <c r="E131" s="4"/>
    </row>
    <row r="132" ht="15">
      <c r="E132" s="4"/>
    </row>
    <row r="133" ht="15">
      <c r="E133" s="4"/>
    </row>
    <row r="134" ht="15">
      <c r="E134" s="4"/>
    </row>
    <row r="135" ht="15">
      <c r="E135" s="4"/>
    </row>
    <row r="136" ht="15">
      <c r="E136" s="4"/>
    </row>
    <row r="137" ht="15">
      <c r="E137" s="4"/>
    </row>
    <row r="138" ht="15">
      <c r="E138" s="4"/>
    </row>
    <row r="139" ht="15">
      <c r="E139" s="4"/>
    </row>
    <row r="140" ht="15">
      <c r="E140" s="4"/>
    </row>
    <row r="141" ht="15">
      <c r="E141" s="4"/>
    </row>
    <row r="142" ht="15">
      <c r="E142" s="4"/>
    </row>
    <row r="143" ht="15">
      <c r="E143" s="4"/>
    </row>
    <row r="144" ht="15">
      <c r="E144" s="4"/>
    </row>
    <row r="145" ht="15">
      <c r="E145" s="4"/>
    </row>
  </sheetData>
  <sheetProtection/>
  <mergeCells count="83">
    <mergeCell ref="B46:C46"/>
    <mergeCell ref="B74:C74"/>
    <mergeCell ref="B67:C67"/>
    <mergeCell ref="A4:A5"/>
    <mergeCell ref="B29:C29"/>
    <mergeCell ref="B30:C30"/>
    <mergeCell ref="B32:C32"/>
    <mergeCell ref="B31:C31"/>
    <mergeCell ref="B49:C49"/>
    <mergeCell ref="B64:C64"/>
    <mergeCell ref="B47:C47"/>
    <mergeCell ref="B58:C58"/>
    <mergeCell ref="B53:C53"/>
    <mergeCell ref="B56:C56"/>
    <mergeCell ref="B55:C55"/>
    <mergeCell ref="B50:C50"/>
    <mergeCell ref="B48:C48"/>
    <mergeCell ref="B57:C57"/>
    <mergeCell ref="B62:C62"/>
    <mergeCell ref="B51:C51"/>
    <mergeCell ref="B60:C60"/>
    <mergeCell ref="A78:I81"/>
    <mergeCell ref="B76:C76"/>
    <mergeCell ref="B75:C75"/>
    <mergeCell ref="B77:C77"/>
    <mergeCell ref="B59:C59"/>
    <mergeCell ref="B54:C54"/>
    <mergeCell ref="B65:C65"/>
    <mergeCell ref="B45:C45"/>
    <mergeCell ref="B38:C38"/>
    <mergeCell ref="B33:C33"/>
    <mergeCell ref="B34:C34"/>
    <mergeCell ref="B36:C36"/>
    <mergeCell ref="B40:C40"/>
    <mergeCell ref="B41:C41"/>
    <mergeCell ref="B42:C42"/>
    <mergeCell ref="B43:C43"/>
    <mergeCell ref="B37:C37"/>
    <mergeCell ref="B61:C61"/>
    <mergeCell ref="B4:D5"/>
    <mergeCell ref="B7:C7"/>
    <mergeCell ref="A2:J2"/>
    <mergeCell ref="I4:I5"/>
    <mergeCell ref="B10:C10"/>
    <mergeCell ref="B13:C13"/>
    <mergeCell ref="B9:C9"/>
    <mergeCell ref="B39:C39"/>
    <mergeCell ref="B8:C8"/>
    <mergeCell ref="B1:C1"/>
    <mergeCell ref="B22:C22"/>
    <mergeCell ref="H4:H5"/>
    <mergeCell ref="E4:E5"/>
    <mergeCell ref="G4:G5"/>
    <mergeCell ref="B19:C19"/>
    <mergeCell ref="B15:C15"/>
    <mergeCell ref="B18:C18"/>
    <mergeCell ref="B16:C16"/>
    <mergeCell ref="B17:C17"/>
    <mergeCell ref="B11:C11"/>
    <mergeCell ref="B12:C12"/>
    <mergeCell ref="B21:C21"/>
    <mergeCell ref="B20:C20"/>
    <mergeCell ref="B27:C27"/>
    <mergeCell ref="B28:C28"/>
    <mergeCell ref="B14:C14"/>
    <mergeCell ref="A87:I87"/>
    <mergeCell ref="B73:C73"/>
    <mergeCell ref="B66:C66"/>
    <mergeCell ref="B71:C71"/>
    <mergeCell ref="B70:C70"/>
    <mergeCell ref="B68:C68"/>
    <mergeCell ref="B72:C72"/>
    <mergeCell ref="B69:C69"/>
    <mergeCell ref="B63:C63"/>
    <mergeCell ref="H1:I1"/>
    <mergeCell ref="B52:C52"/>
    <mergeCell ref="B6:C6"/>
    <mergeCell ref="B23:C23"/>
    <mergeCell ref="B26:C26"/>
    <mergeCell ref="B44:C44"/>
    <mergeCell ref="B24:C24"/>
    <mergeCell ref="B35:C35"/>
    <mergeCell ref="B25:C25"/>
  </mergeCells>
  <printOptions/>
  <pageMargins left="0.2755905511811024" right="0.1968503937007874" top="0.3937007874015748" bottom="0.4330708661417323" header="0.2362204724409449" footer="0.15748031496062992"/>
  <pageSetup horizontalDpi="600" verticalDpi="600" orientation="portrait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ADMIN</cp:lastModifiedBy>
  <cp:lastPrinted>2016-12-14T12:40:50Z</cp:lastPrinted>
  <dcterms:created xsi:type="dcterms:W3CDTF">2008-09-16T05:09:35Z</dcterms:created>
  <dcterms:modified xsi:type="dcterms:W3CDTF">2016-12-21T13:05:55Z</dcterms:modified>
  <cp:category/>
  <cp:version/>
  <cp:contentType/>
  <cp:contentStatus/>
</cp:coreProperties>
</file>