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аток 5" sheetId="1" r:id="rId1"/>
  </sheets>
  <definedNames>
    <definedName name="_xlnm.Print_Titles" localSheetId="0">'Додаток 5'!$7:$8</definedName>
    <definedName name="_xlnm.Print_Area" localSheetId="0">'Додаток 5'!$A$1:$I$90</definedName>
  </definedNames>
  <calcPr fullCalcOnLoad="1"/>
</workbook>
</file>

<file path=xl/sharedStrings.xml><?xml version="1.0" encoding="utf-8"?>
<sst xmlns="http://schemas.openxmlformats.org/spreadsheetml/2006/main" count="246" uniqueCount="187">
  <si>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</si>
  <si>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</si>
  <si>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</si>
  <si>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Управління капітального будівництва</t>
  </si>
  <si>
    <t>Капітальні вкладення</t>
  </si>
  <si>
    <t>Освіта</t>
  </si>
  <si>
    <t>Дошкiльнi заклади освiти</t>
  </si>
  <si>
    <t>070000</t>
  </si>
  <si>
    <t>070101</t>
  </si>
  <si>
    <t>070201</t>
  </si>
  <si>
    <t>080000</t>
  </si>
  <si>
    <t>080300</t>
  </si>
  <si>
    <t>110000</t>
  </si>
  <si>
    <t>Культура i мистецтво</t>
  </si>
  <si>
    <t>110205</t>
  </si>
  <si>
    <t>Школи естетичного виховання дiтей</t>
  </si>
  <si>
    <t>Назва об’єктів відповідно  до проектно - кошторисної документації; тощо</t>
  </si>
  <si>
    <t>Капітальний ремонт житлового фонду місцевих органів влади</t>
  </si>
  <si>
    <t>090000</t>
  </si>
  <si>
    <t>Благоустрій міста</t>
  </si>
  <si>
    <t>РАЗОМ бюджет розвитку</t>
  </si>
  <si>
    <t>Виконавчий комітет міської ради</t>
  </si>
  <si>
    <t>Капітальні видатки</t>
  </si>
  <si>
    <t xml:space="preserve">Головне управління житлово-комунального господарства </t>
  </si>
  <si>
    <t>100000</t>
  </si>
  <si>
    <t>Житлово-комунальне господарство</t>
  </si>
  <si>
    <t>150000</t>
  </si>
  <si>
    <t>Будівництво</t>
  </si>
  <si>
    <t>170000</t>
  </si>
  <si>
    <t>Транспорт, дорожнє господарство, зв’язок,  телекомунікації та інформатика</t>
  </si>
  <si>
    <t>Інші видатки</t>
  </si>
  <si>
    <t>03</t>
  </si>
  <si>
    <t>10</t>
  </si>
  <si>
    <t>Управління освіти</t>
  </si>
  <si>
    <t>11</t>
  </si>
  <si>
    <t>Відділ сім'ї та молоді</t>
  </si>
  <si>
    <t>13</t>
  </si>
  <si>
    <t>Відділ фізичної культури та спорту</t>
  </si>
  <si>
    <t>14</t>
  </si>
  <si>
    <t>75</t>
  </si>
  <si>
    <t xml:space="preserve">Фінансове управління </t>
  </si>
  <si>
    <t>20</t>
  </si>
  <si>
    <t xml:space="preserve">Служба у справах дітей </t>
  </si>
  <si>
    <t>090203</t>
  </si>
  <si>
    <t>250404</t>
  </si>
  <si>
    <t>І.василенко</t>
  </si>
  <si>
    <t>110201</t>
  </si>
  <si>
    <t>Бібліотеки</t>
  </si>
  <si>
    <t>44</t>
  </si>
  <si>
    <t>Соціальний захист та соціальне забезпечення </t>
  </si>
  <si>
    <t>48</t>
  </si>
  <si>
    <t xml:space="preserve">Управління містобудування та архітектури </t>
  </si>
  <si>
    <t>150202</t>
  </si>
  <si>
    <t xml:space="preserve">Розробка схем та проектних рішень масового застосування </t>
  </si>
  <si>
    <t>091101</t>
  </si>
  <si>
    <t>65</t>
  </si>
  <si>
    <t xml:space="preserve">Капітальні видатки </t>
  </si>
  <si>
    <t>67</t>
  </si>
  <si>
    <t xml:space="preserve">Управління з питань надзвичайних ситуацій та цивільного захисту населення міської ради </t>
  </si>
  <si>
    <t>Додаток  5</t>
  </si>
  <si>
    <t xml:space="preserve">до рішення Кіровоградської міської ради </t>
  </si>
  <si>
    <t>080800</t>
  </si>
  <si>
    <t>Центри первинної медичної (медико-санітарної) допомоги</t>
  </si>
  <si>
    <t>Видатки на проведення робіт, пов'язаних з будівництвом, реконструкцією, ремонтом та утриманням автомобільних доріг</t>
  </si>
  <si>
    <t>070301</t>
  </si>
  <si>
    <t>Загальноосвітні школи (в т. ч. школа-дитячий садок, інтернат при школі), спеціалізовані школи, ліцеї, гімназії, колегіуми </t>
  </si>
  <si>
    <t>Управління власності та приватизації                                               комунального майна</t>
  </si>
  <si>
    <t>Музеї і виставки</t>
  </si>
  <si>
    <t>Управління розвитку транспорту та зв'язку</t>
  </si>
  <si>
    <r>
      <t>Охорона здоров</t>
    </r>
    <r>
      <rPr>
        <b/>
        <sz val="11"/>
        <rFont val="Calibri"/>
        <family val="2"/>
      </rPr>
      <t>'</t>
    </r>
    <r>
      <rPr>
        <b/>
        <sz val="11"/>
        <rFont val="Times New Roman"/>
        <family val="1"/>
      </rPr>
      <t>я</t>
    </r>
  </si>
  <si>
    <r>
      <t>Управління охорони здоров</t>
    </r>
    <r>
      <rPr>
        <b/>
        <sz val="11"/>
        <rFont val="Calibri"/>
        <family val="2"/>
      </rPr>
      <t>'</t>
    </r>
    <r>
      <rPr>
        <b/>
        <sz val="11"/>
        <rFont val="Times New Roman"/>
        <family val="1"/>
      </rPr>
      <t>я</t>
    </r>
  </si>
  <si>
    <t>Секретар міської ради</t>
  </si>
  <si>
    <t>І. Марковський</t>
  </si>
  <si>
    <t>180000</t>
  </si>
  <si>
    <t>Інші послуги, пов`язані з економічною діяльністю</t>
  </si>
  <si>
    <t>180409</t>
  </si>
  <si>
    <t>130102</t>
  </si>
  <si>
    <t>130000</t>
  </si>
  <si>
    <t>Фізична культура і спорт</t>
  </si>
  <si>
    <t>Утримання та навчально-тренувальна робота дитячо-юнацьких спортивних шкіл</t>
  </si>
  <si>
    <t>КП "Ретуальна служба - спецкомбінат комунально-побутового обслуговування"</t>
  </si>
  <si>
    <t>КП "Кіровоград - Універсал 2005"</t>
  </si>
  <si>
    <t>Доповнення матеріалів (у цифровому вигляді) топографічної зйомка міста Кіровограда М 1:2000</t>
  </si>
  <si>
    <t>Нове будівництво багатоквартирного житлового будинку по  вул. Генерала Жадова,  м. Кіровоград, 102 мікрорайон, позиція 28 (добудова)</t>
  </si>
  <si>
    <t xml:space="preserve">Нове будівництво водопроводу по вул.Б.Хмельницького </t>
  </si>
  <si>
    <t>100203</t>
  </si>
  <si>
    <t>130107</t>
  </si>
  <si>
    <t>(грн)</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</si>
  <si>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</si>
  <si>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</si>
  <si>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0490</t>
  </si>
  <si>
    <t>1011010</t>
  </si>
  <si>
    <t>1011020</t>
  </si>
  <si>
    <t>1011040</t>
  </si>
  <si>
    <t>Найменування
згідно з типовою відомчою/типовою програмною/тимчасовою класифікацією видатків та кредитування місцевого бюджету</t>
  </si>
  <si>
    <t>Код програмної класифікації видатків та кредитування місцевого бюджету</t>
  </si>
  <si>
    <t>0910</t>
  </si>
  <si>
    <t>0921</t>
  </si>
  <si>
    <t>0922</t>
  </si>
  <si>
    <t>1011000</t>
  </si>
  <si>
    <t>Перелік об’єктів, видатки на які у 2015  році будуть проводитися за рахунок коштів бюджету розвитку</t>
  </si>
  <si>
    <t>Утримання центрів соціальних служб для сім'ї, дітей та молоді</t>
  </si>
  <si>
    <t>1113131</t>
  </si>
  <si>
    <t>1315011</t>
  </si>
  <si>
    <t>1315022</t>
  </si>
  <si>
    <t>1315000</t>
  </si>
  <si>
    <t>1113000</t>
  </si>
  <si>
    <t>080203</t>
  </si>
  <si>
    <t>1040</t>
  </si>
  <si>
    <t>0810</t>
  </si>
  <si>
    <t>1412050</t>
  </si>
  <si>
    <t>1412180</t>
  </si>
  <si>
    <t>0733</t>
  </si>
  <si>
    <t>0740</t>
  </si>
  <si>
    <t>1412000</t>
  </si>
  <si>
    <t>2018600</t>
  </si>
  <si>
    <t>0133</t>
  </si>
  <si>
    <t>4711010</t>
  </si>
  <si>
    <t>4711020</t>
  </si>
  <si>
    <t>4711000</t>
  </si>
  <si>
    <t>4716021</t>
  </si>
  <si>
    <t>4716000</t>
  </si>
  <si>
    <t>0610</t>
  </si>
  <si>
    <t>4716060</t>
  </si>
  <si>
    <t>0620</t>
  </si>
  <si>
    <t>4714060</t>
  </si>
  <si>
    <t>4714070</t>
  </si>
  <si>
    <t>4714100</t>
  </si>
  <si>
    <t>0824</t>
  </si>
  <si>
    <t>0960</t>
  </si>
  <si>
    <t>4716310</t>
  </si>
  <si>
    <t>4716300</t>
  </si>
  <si>
    <t>4714000</t>
  </si>
  <si>
    <t>4718600</t>
  </si>
  <si>
    <t>4016021</t>
  </si>
  <si>
    <t>4016060</t>
  </si>
  <si>
    <t>4016000</t>
  </si>
  <si>
    <t>4016650</t>
  </si>
  <si>
    <t>4016600</t>
  </si>
  <si>
    <t>0456</t>
  </si>
  <si>
    <t>4017470</t>
  </si>
  <si>
    <t>4017400</t>
  </si>
  <si>
    <t>0318600</t>
  </si>
  <si>
    <t>4418600</t>
  </si>
  <si>
    <t>6518600</t>
  </si>
  <si>
    <t>6718600</t>
  </si>
  <si>
    <t>7518600</t>
  </si>
  <si>
    <t>4816300</t>
  </si>
  <si>
    <t>0443</t>
  </si>
  <si>
    <t>4816430</t>
  </si>
  <si>
    <t>080101</t>
  </si>
  <si>
    <t>Перинатальні центри, пологові будинки</t>
  </si>
  <si>
    <t>"___"____________ 2015 № _______</t>
  </si>
  <si>
    <t>Загальноосвітні школи-інтернати, загальноосвітні санаторні школи-інтернати</t>
  </si>
  <si>
    <t>Внески органів місцевого самоврядування у статутні капітали суб'єктів підприємницької діяльності</t>
  </si>
  <si>
    <t>1412010</t>
  </si>
  <si>
    <t>0731</t>
  </si>
  <si>
    <t xml:space="preserve">Лікарні </t>
  </si>
  <si>
    <t>1412120</t>
  </si>
  <si>
    <t>0721</t>
  </si>
  <si>
    <t>Поліклініки і амбулаторії (крім спеціалізованих поліклінік та загальних і спеціалізованих  стоматологічних поліклінік)</t>
  </si>
  <si>
    <t>1412140</t>
  </si>
  <si>
    <t>080500</t>
  </si>
  <si>
    <t>0722</t>
  </si>
  <si>
    <t xml:space="preserve">Загальні і спеціалізовані стоматологічні поліклініки </t>
  </si>
  <si>
    <t>Проведення навчально-тренувальних зборів і змагань з олімпійських                  видів спорту</t>
  </si>
  <si>
    <t>4711040</t>
  </si>
  <si>
    <t>Нове будівництво електричних мереж житлового масиву для учасників АТО (вул.Героїв АТО, вул.Волонтерська, вул. Гвардійська), м. Кіровоград</t>
  </si>
  <si>
    <t>Нове будівництво газопроводу по вул. Покровській та пров. Покровському</t>
  </si>
  <si>
    <t>Нове будівництво автомобільного мосту через р. Інгул між вулицями Балтійською та Московською, м. Кіровоград</t>
  </si>
  <si>
    <t>Реконструкція господарчого блоку пологового будинку по вул. Олени Журливої, 1 під  житловий будинок, м. Кіровоград</t>
  </si>
  <si>
    <t>Реконструкція проїжджої частини вул. Орджонікідзе,    вул. Колгоспної між вулицями Київською та Братиславською</t>
  </si>
  <si>
    <t xml:space="preserve"> </t>
  </si>
  <si>
    <t xml:space="preserve">Разом видатків                           на поточний рік </t>
  </si>
  <si>
    <t>4712000</t>
  </si>
  <si>
    <t>4712010</t>
  </si>
  <si>
    <t>4712050</t>
  </si>
  <si>
    <t>4013032</t>
  </si>
  <si>
    <t>1030</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</si>
  <si>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(за рахунок субвенції з державного бюджету)</t>
  </si>
  <si>
    <t>Будівництво магістрального водопроводу по вул. Пальміро Тольятті                                               (від пров. Громадянського до житлового будинку по вул. Пальміро Тольятті                               № 152)</t>
  </si>
  <si>
    <t>Нове будівництво магістрального газопроводу житлового масиву для учасників  АТО (вул.Героїв АТО, вул.Волонтерська, вул. Гвардійська),                                      м. Кіровоград</t>
  </si>
  <si>
    <t>Нове будівництво пішохідного містка через р. Інгул в районі вул. Каховської,                                     м. Кіровоград</t>
  </si>
  <si>
    <t>Реконструкція нежитлової будівлі  з надбудовою мансардного поверху по                             вул. Медвєдєва, 11</t>
  </si>
  <si>
    <t>Реконструкція діючої котельні по вул. Металургів, 7-а і теплових мереж від неї,                           с. Нове, м. Кіровоград</t>
  </si>
  <si>
    <t>Нове будівництво алеї Почесних поховань на території Рівненського кладовища по вул. Героїв Сталінграду з благоустроєм прилеглої території</t>
  </si>
  <si>
    <t>Нове будівництво теплових мереж від котельні ЗОШ № 13 до будівлі "НВО" ЗОШ І-ІІІ ступенів № 13", ІІ корпус по вул. Бєляєва, 72 та ЗОШ І ступеня "Мрія"                                       по вул. Бєляєва, 23</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</si>
</sst>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0"/>
    <numFmt numFmtId="201" formatCode="#,##0.0"/>
    <numFmt numFmtId="202" formatCode="0.000"/>
    <numFmt numFmtId="203" formatCode="0.0"/>
    <numFmt numFmtId="204" formatCode="000000"/>
    <numFmt numFmtId="205" formatCode="#,##0.0000"/>
    <numFmt numFmtId="206" formatCode="0.0000000"/>
    <numFmt numFmtId="207" formatCode="0.000000"/>
    <numFmt numFmtId="208" formatCode="0.00000"/>
    <numFmt numFmtId="209" formatCode="0.0000"/>
  </numFmts>
  <fonts count="47">
    <font>
      <sz val="10"/>
      <name val="Arial"/>
      <family val="0"/>
    </font>
    <font>
      <sz val="10"/>
      <name val="Times New Roman"/>
      <family val="1"/>
    </font>
    <font>
      <sz val="8"/>
      <name val="Times New Roman"/>
      <family val="1"/>
    </font>
    <font>
      <sz val="9"/>
      <name val="Times New Roman"/>
      <family val="1"/>
    </font>
    <font>
      <b/>
      <sz val="10"/>
      <name val="Arial"/>
      <family val="0"/>
    </font>
    <font>
      <sz val="10"/>
      <name val="Helv"/>
      <family val="0"/>
    </font>
    <font>
      <sz val="11"/>
      <name val="Times New Roman"/>
      <family val="1"/>
    </font>
    <font>
      <b/>
      <sz val="11"/>
      <name val="Times New Roman"/>
      <family val="1"/>
    </font>
    <font>
      <b/>
      <sz val="10"/>
      <name val="Times New Roman"/>
      <family val="1"/>
    </font>
    <font>
      <sz val="10"/>
      <color indexed="8"/>
      <name val="Times New Roman"/>
      <family val="1"/>
    </font>
    <font>
      <sz val="12"/>
      <name val="Arial"/>
      <family val="0"/>
    </font>
    <font>
      <sz val="11"/>
      <color indexed="8"/>
      <name val="Times New Roman"/>
      <family val="1"/>
    </font>
    <font>
      <b/>
      <sz val="11"/>
      <color indexed="8"/>
      <name val="Times New Roman"/>
      <family val="1"/>
    </font>
    <font>
      <b/>
      <sz val="12"/>
      <name val="Times New Roman"/>
      <family val="1"/>
    </font>
    <font>
      <b/>
      <sz val="13"/>
      <name val="Times New Roman"/>
      <family val="1"/>
    </font>
    <font>
      <sz val="12"/>
      <name val="Times New Roman"/>
      <family val="1"/>
    </font>
    <font>
      <i/>
      <sz val="11"/>
      <name val="Times New Roman"/>
      <family val="1"/>
    </font>
    <font>
      <i/>
      <sz val="12"/>
      <name val="Arial"/>
      <family val="0"/>
    </font>
    <font>
      <i/>
      <sz val="10"/>
      <name val="Arial"/>
      <family val="0"/>
    </font>
    <font>
      <sz val="13"/>
      <name val="Times New Roman"/>
      <family val="1"/>
    </font>
    <font>
      <sz val="12"/>
      <color indexed="8"/>
      <name val="Times New Roman"/>
      <family val="1"/>
    </font>
    <font>
      <u val="single"/>
      <sz val="11"/>
      <color indexed="12"/>
      <name val="Arial"/>
      <family val="0"/>
    </font>
    <font>
      <u val="single"/>
      <sz val="11"/>
      <color indexed="36"/>
      <name val="Arial"/>
      <family val="0"/>
    </font>
    <font>
      <b/>
      <sz val="11"/>
      <name val="Calibri"/>
      <family val="2"/>
    </font>
    <fon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0"/>
    </font>
    <font>
      <sz val="8"/>
      <name val="Arial"/>
      <family val="0"/>
    </font>
    <font>
      <sz val="11"/>
      <name val="Arial"/>
      <family val="0"/>
    </font>
    <font>
      <b/>
      <sz val="11"/>
      <name val="Arial"/>
      <family val="0"/>
    </font>
    <font>
      <i/>
      <sz val="11"/>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color indexed="63"/>
      </left>
      <right style="medium"/>
      <top style="thin"/>
      <bottom style="thin"/>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style="medium"/>
      <bottom style="medium"/>
    </border>
    <border>
      <left>
        <color indexed="63"/>
      </left>
      <right style="thin"/>
      <top style="medium"/>
      <bottom style="medium"/>
    </border>
    <border>
      <left style="medium"/>
      <right style="thin"/>
      <top>
        <color indexed="63"/>
      </top>
      <bottom>
        <color indexed="63"/>
      </bottom>
    </border>
    <border>
      <left>
        <color indexed="63"/>
      </left>
      <right>
        <color indexed="63"/>
      </right>
      <top style="thin"/>
      <bottom style="thin"/>
    </border>
    <border>
      <left>
        <color indexed="63"/>
      </left>
      <right style="medium"/>
      <top style="medium"/>
      <bottom style="medium"/>
    </border>
    <border>
      <left style="thin"/>
      <right>
        <color indexed="63"/>
      </right>
      <top style="thin"/>
      <bottom>
        <color indexed="63"/>
      </bottom>
    </border>
    <border>
      <left>
        <color indexed="63"/>
      </left>
      <right style="medium"/>
      <top style="thin"/>
      <bottom>
        <color indexed="63"/>
      </bottom>
    </border>
    <border>
      <left style="thin"/>
      <right style="thin"/>
      <top style="medium"/>
      <bottom style="medium"/>
    </border>
    <border>
      <left style="thin"/>
      <right style="medium"/>
      <top style="medium"/>
      <bottom style="thin"/>
    </border>
    <border>
      <left style="thin"/>
      <right>
        <color indexed="63"/>
      </right>
      <top style="medium"/>
      <bottom style="thin"/>
    </border>
    <border>
      <left style="thin"/>
      <right style="thin"/>
      <top style="medium"/>
      <bottom style="thin"/>
    </border>
    <border>
      <left style="thin"/>
      <right style="thin"/>
      <top style="thin"/>
      <bottom style="medium"/>
    </border>
    <border>
      <left>
        <color indexed="63"/>
      </left>
      <right>
        <color indexed="63"/>
      </right>
      <top style="medium"/>
      <bottom style="thin"/>
    </border>
    <border>
      <left>
        <color indexed="63"/>
      </left>
      <right>
        <color indexed="63"/>
      </right>
      <top style="thin"/>
      <bottom>
        <color indexed="63"/>
      </bottom>
    </border>
    <border>
      <left style="thin"/>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thin"/>
    </border>
    <border>
      <left style="thin"/>
      <right>
        <color indexed="63"/>
      </right>
      <top>
        <color indexed="63"/>
      </top>
      <bottom style="medium"/>
    </border>
  </borders>
  <cellStyleXfs count="64">
    <xf numFmtId="0" fontId="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2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2" fillId="0" borderId="0">
      <alignment vertical="top"/>
      <protection/>
    </xf>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22" fillId="0" borderId="0" applyNumberFormat="0" applyFill="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1" fillId="4" borderId="0" applyNumberFormat="0" applyBorder="0" applyAlignment="0" applyProtection="0"/>
  </cellStyleXfs>
  <cellXfs count="191">
    <xf numFmtId="0" fontId="0" fillId="0" borderId="0" xfId="0" applyAlignment="1">
      <alignment/>
    </xf>
    <xf numFmtId="0" fontId="0" fillId="0" borderId="0" xfId="0" applyFill="1" applyAlignment="1">
      <alignment/>
    </xf>
    <xf numFmtId="0" fontId="10" fillId="0" borderId="0" xfId="0" applyFont="1" applyFill="1" applyAlignment="1">
      <alignment/>
    </xf>
    <xf numFmtId="0" fontId="4" fillId="0" borderId="0" xfId="0" applyFont="1" applyFill="1" applyAlignment="1">
      <alignment/>
    </xf>
    <xf numFmtId="0" fontId="0" fillId="0" borderId="0" xfId="0" applyFont="1" applyFill="1" applyAlignment="1">
      <alignment/>
    </xf>
    <xf numFmtId="0" fontId="0" fillId="0" borderId="0" xfId="0" applyFill="1" applyBorder="1" applyAlignment="1">
      <alignment/>
    </xf>
    <xf numFmtId="0" fontId="0" fillId="0" borderId="0" xfId="0" applyFont="1" applyFill="1" applyBorder="1" applyAlignment="1">
      <alignment/>
    </xf>
    <xf numFmtId="4" fontId="4" fillId="0" borderId="0" xfId="0" applyNumberFormat="1" applyFont="1" applyFill="1" applyAlignment="1">
      <alignment/>
    </xf>
    <xf numFmtId="4" fontId="0" fillId="0" borderId="0" xfId="0" applyNumberFormat="1" applyFill="1" applyAlignment="1">
      <alignment/>
    </xf>
    <xf numFmtId="4" fontId="6" fillId="0" borderId="0" xfId="0" applyNumberFormat="1" applyFont="1" applyFill="1" applyBorder="1" applyAlignment="1">
      <alignment horizontal="center" vertical="center"/>
    </xf>
    <xf numFmtId="0" fontId="17" fillId="0" borderId="0" xfId="0" applyFont="1" applyFill="1" applyAlignment="1">
      <alignment/>
    </xf>
    <xf numFmtId="0" fontId="4" fillId="0" borderId="0" xfId="0" applyFont="1" applyFill="1" applyBorder="1" applyAlignment="1">
      <alignment/>
    </xf>
    <xf numFmtId="4" fontId="8" fillId="0" borderId="0" xfId="0" applyNumberFormat="1" applyFont="1" applyFill="1" applyBorder="1" applyAlignment="1">
      <alignment horizontal="center" vertical="center"/>
    </xf>
    <xf numFmtId="0" fontId="0" fillId="0" borderId="0" xfId="0" applyFill="1" applyBorder="1" applyAlignment="1">
      <alignment horizontal="center"/>
    </xf>
    <xf numFmtId="4" fontId="4" fillId="0" borderId="0" xfId="0" applyNumberFormat="1" applyFont="1" applyFill="1" applyBorder="1" applyAlignment="1">
      <alignment/>
    </xf>
    <xf numFmtId="0" fontId="10" fillId="0" borderId="0" xfId="0" applyFont="1" applyFill="1" applyBorder="1" applyAlignment="1">
      <alignment/>
    </xf>
    <xf numFmtId="0" fontId="17" fillId="0" borderId="0" xfId="0" applyFont="1" applyFill="1" applyBorder="1" applyAlignment="1">
      <alignment/>
    </xf>
    <xf numFmtId="0" fontId="0" fillId="0" borderId="0" xfId="0" applyFont="1" applyFill="1" applyBorder="1" applyAlignment="1">
      <alignment horizontal="center"/>
    </xf>
    <xf numFmtId="0" fontId="4" fillId="0" borderId="0" xfId="0" applyFont="1" applyFill="1" applyBorder="1" applyAlignment="1">
      <alignment horizontal="center"/>
    </xf>
    <xf numFmtId="4" fontId="7" fillId="0" borderId="0"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0" fontId="0" fillId="0" borderId="0" xfId="0" applyFill="1" applyAlignment="1">
      <alignment horizontal="center"/>
    </xf>
    <xf numFmtId="0" fontId="10" fillId="0" borderId="0" xfId="0" applyFont="1" applyFill="1" applyBorder="1" applyAlignment="1">
      <alignment horizontal="center"/>
    </xf>
    <xf numFmtId="0" fontId="17" fillId="0" borderId="0" xfId="0" applyFont="1" applyFill="1" applyBorder="1" applyAlignment="1">
      <alignment horizontal="center"/>
    </xf>
    <xf numFmtId="4" fontId="10" fillId="0" borderId="0" xfId="0" applyNumberFormat="1" applyFont="1" applyFill="1" applyBorder="1" applyAlignment="1">
      <alignment horizontal="center"/>
    </xf>
    <xf numFmtId="0" fontId="4" fillId="0" borderId="0" xfId="0" applyFont="1" applyFill="1" applyBorder="1" applyAlignment="1">
      <alignment horizontal="center"/>
    </xf>
    <xf numFmtId="0" fontId="1" fillId="0" borderId="0" xfId="0" applyFont="1" applyFill="1" applyAlignment="1">
      <alignment/>
    </xf>
    <xf numFmtId="0" fontId="9" fillId="0" borderId="0" xfId="0" applyFont="1" applyFill="1" applyAlignment="1">
      <alignment/>
    </xf>
    <xf numFmtId="0" fontId="1" fillId="0" borderId="0" xfId="0" applyFont="1" applyFill="1" applyAlignment="1">
      <alignment horizontal="right"/>
    </xf>
    <xf numFmtId="0" fontId="1" fillId="0" borderId="0" xfId="0" applyFont="1" applyFill="1" applyAlignment="1">
      <alignment horizontal="center"/>
    </xf>
    <xf numFmtId="0" fontId="2" fillId="0" borderId="0" xfId="0" applyFont="1" applyFill="1" applyAlignment="1">
      <alignment horizontal="right"/>
    </xf>
    <xf numFmtId="0" fontId="7" fillId="0" borderId="10" xfId="0" applyFont="1" applyFill="1" applyBorder="1" applyAlignment="1">
      <alignment vertical="top" wrapText="1"/>
    </xf>
    <xf numFmtId="4" fontId="7" fillId="0" borderId="10" xfId="0" applyNumberFormat="1" applyFont="1" applyFill="1" applyBorder="1" applyAlignment="1">
      <alignment horizontal="center" vertical="center"/>
    </xf>
    <xf numFmtId="4" fontId="7" fillId="0" borderId="11"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wrapText="1"/>
    </xf>
    <xf numFmtId="49" fontId="7" fillId="0" borderId="10" xfId="0" applyNumberFormat="1" applyFont="1" applyFill="1" applyBorder="1" applyAlignment="1">
      <alignment vertical="top" wrapText="1"/>
    </xf>
    <xf numFmtId="0" fontId="7" fillId="0" borderId="10" xfId="0" applyFont="1" applyFill="1" applyBorder="1" applyAlignment="1">
      <alignment vertical="center" wrapText="1"/>
    </xf>
    <xf numFmtId="49" fontId="6" fillId="0" borderId="10" xfId="0" applyNumberFormat="1" applyFont="1" applyFill="1" applyBorder="1" applyAlignment="1">
      <alignment horizontal="left" vertical="center" wrapText="1"/>
    </xf>
    <xf numFmtId="201" fontId="6" fillId="0"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14" xfId="0" applyFont="1" applyFill="1" applyBorder="1" applyAlignment="1">
      <alignment vertical="center" wrapText="1"/>
    </xf>
    <xf numFmtId="4" fontId="6" fillId="0" borderId="14" xfId="0" applyNumberFormat="1" applyFont="1" applyFill="1" applyBorder="1" applyAlignment="1">
      <alignment horizontal="center" vertical="center"/>
    </xf>
    <xf numFmtId="200" fontId="11"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4" fontId="6" fillId="0" borderId="11" xfId="0" applyNumberFormat="1" applyFont="1" applyFill="1" applyBorder="1" applyAlignment="1">
      <alignment horizontal="center" vertical="center" wrapText="1"/>
    </xf>
    <xf numFmtId="4" fontId="7" fillId="0" borderId="15" xfId="0" applyNumberFormat="1" applyFont="1" applyFill="1" applyBorder="1" applyAlignment="1">
      <alignment horizontal="center" vertical="center" wrapText="1"/>
    </xf>
    <xf numFmtId="4" fontId="7" fillId="0" borderId="16" xfId="0" applyNumberFormat="1" applyFont="1" applyFill="1" applyBorder="1" applyAlignment="1">
      <alignment horizontal="center" vertical="center" wrapText="1"/>
    </xf>
    <xf numFmtId="4" fontId="7" fillId="0" borderId="11" xfId="0" applyNumberFormat="1" applyFont="1" applyFill="1" applyBorder="1" applyAlignment="1">
      <alignment horizontal="center" vertical="center" wrapText="1"/>
    </xf>
    <xf numFmtId="0" fontId="6" fillId="0" borderId="14" xfId="0" applyFont="1" applyFill="1" applyBorder="1" applyAlignment="1">
      <alignment horizontal="center" vertical="center"/>
    </xf>
    <xf numFmtId="0" fontId="1" fillId="0" borderId="0" xfId="0"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49" fontId="19" fillId="0" borderId="0" xfId="0" applyNumberFormat="1" applyFont="1" applyFill="1" applyBorder="1" applyAlignment="1">
      <alignment horizontal="left" vertical="center" wrapText="1"/>
    </xf>
    <xf numFmtId="4" fontId="0" fillId="0" borderId="0" xfId="0" applyNumberFormat="1" applyFill="1" applyBorder="1" applyAlignment="1">
      <alignment/>
    </xf>
    <xf numFmtId="0" fontId="1" fillId="0" borderId="0" xfId="0" applyFont="1" applyFill="1" applyBorder="1" applyAlignment="1">
      <alignment/>
    </xf>
    <xf numFmtId="4" fontId="7"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4" fontId="0" fillId="0" borderId="0" xfId="0" applyNumberFormat="1" applyFont="1" applyFill="1" applyAlignment="1">
      <alignment/>
    </xf>
    <xf numFmtId="0" fontId="0" fillId="0" borderId="0" xfId="0" applyFont="1" applyFill="1" applyBorder="1" applyAlignment="1">
      <alignment horizontal="center"/>
    </xf>
    <xf numFmtId="4" fontId="7" fillId="0" borderId="17" xfId="0" applyNumberFormat="1" applyFont="1" applyFill="1" applyBorder="1" applyAlignment="1">
      <alignment horizontal="center" vertical="center" wrapText="1"/>
    </xf>
    <xf numFmtId="0" fontId="12" fillId="0" borderId="15" xfId="0" applyFont="1" applyFill="1" applyBorder="1" applyAlignment="1">
      <alignment horizontal="left" vertical="top" wrapText="1"/>
    </xf>
    <xf numFmtId="4" fontId="7" fillId="0" borderId="19" xfId="0" applyNumberFormat="1" applyFont="1" applyFill="1" applyBorder="1" applyAlignment="1">
      <alignment horizontal="center" vertical="center" wrapText="1"/>
    </xf>
    <xf numFmtId="4" fontId="7" fillId="0" borderId="20" xfId="0" applyNumberFormat="1" applyFont="1" applyFill="1" applyBorder="1" applyAlignment="1">
      <alignment horizontal="center" vertical="center" wrapText="1"/>
    </xf>
    <xf numFmtId="4" fontId="7" fillId="0" borderId="21" xfId="0" applyNumberFormat="1" applyFont="1" applyFill="1" applyBorder="1" applyAlignment="1">
      <alignment horizontal="center" vertical="center" wrapText="1"/>
    </xf>
    <xf numFmtId="0" fontId="1" fillId="0" borderId="0" xfId="0" applyFont="1" applyFill="1" applyBorder="1" applyAlignment="1">
      <alignment horizontal="center"/>
    </xf>
    <xf numFmtId="4" fontId="6" fillId="0" borderId="21" xfId="0" applyNumberFormat="1" applyFont="1" applyFill="1" applyBorder="1" applyAlignment="1">
      <alignment horizontal="center" vertical="center"/>
    </xf>
    <xf numFmtId="4" fontId="6" fillId="0" borderId="17" xfId="0" applyNumberFormat="1" applyFont="1" applyFill="1" applyBorder="1" applyAlignment="1">
      <alignment horizontal="center" vertical="center"/>
    </xf>
    <xf numFmtId="4" fontId="0" fillId="0" borderId="0" xfId="0" applyNumberFormat="1" applyFont="1" applyFill="1" applyBorder="1" applyAlignment="1">
      <alignment/>
    </xf>
    <xf numFmtId="4" fontId="24" fillId="0" borderId="0" xfId="0" applyNumberFormat="1" applyFont="1" applyFill="1" applyBorder="1" applyAlignment="1">
      <alignment horizontal="center" vertical="center"/>
    </xf>
    <xf numFmtId="0" fontId="7" fillId="0" borderId="15"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4" xfId="0" applyNumberFormat="1" applyFont="1" applyFill="1" applyBorder="1" applyAlignment="1">
      <alignment vertical="center" wrapText="1"/>
    </xf>
    <xf numFmtId="49" fontId="6" fillId="0" borderId="22" xfId="0" applyNumberFormat="1" applyFont="1" applyFill="1" applyBorder="1" applyAlignment="1">
      <alignment vertical="center" wrapText="1"/>
    </xf>
    <xf numFmtId="49" fontId="6" fillId="0" borderId="15" xfId="0" applyNumberFormat="1" applyFont="1" applyFill="1" applyBorder="1" applyAlignment="1">
      <alignment vertical="center" wrapText="1"/>
    </xf>
    <xf numFmtId="0" fontId="6" fillId="0" borderId="22" xfId="0" applyFont="1" applyFill="1" applyBorder="1" applyAlignment="1">
      <alignment vertical="center" wrapText="1"/>
    </xf>
    <xf numFmtId="0" fontId="6" fillId="0" borderId="15" xfId="0" applyFont="1" applyFill="1" applyBorder="1" applyAlignment="1">
      <alignment vertical="center" wrapText="1"/>
    </xf>
    <xf numFmtId="0" fontId="7" fillId="0" borderId="10" xfId="0" applyFont="1" applyFill="1" applyBorder="1" applyAlignment="1">
      <alignment horizontal="center" vertical="center" wrapText="1"/>
    </xf>
    <xf numFmtId="4" fontId="6" fillId="0" borderId="23" xfId="0" applyNumberFormat="1" applyFont="1" applyFill="1" applyBorder="1" applyAlignment="1">
      <alignment horizontal="center" vertical="center" wrapText="1"/>
    </xf>
    <xf numFmtId="0" fontId="1" fillId="0" borderId="0" xfId="0" applyFont="1" applyAlignment="1">
      <alignment horizontal="left" vertical="center" wrapText="1"/>
    </xf>
    <xf numFmtId="49" fontId="7" fillId="0" borderId="23"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top" wrapText="1"/>
    </xf>
    <xf numFmtId="49" fontId="7" fillId="0" borderId="23"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0" fontId="6" fillId="0" borderId="10" xfId="0" applyFont="1" applyFill="1" applyBorder="1" applyAlignment="1">
      <alignment horizontal="center" vertical="top" wrapText="1"/>
    </xf>
    <xf numFmtId="49" fontId="7" fillId="0" borderId="10" xfId="0" applyNumberFormat="1" applyFont="1" applyFill="1" applyBorder="1" applyAlignment="1">
      <alignment vertical="center" wrapText="1"/>
    </xf>
    <xf numFmtId="0" fontId="15" fillId="0" borderId="0" xfId="0" applyFont="1" applyFill="1" applyBorder="1" applyAlignment="1">
      <alignment horizontal="center" wrapText="1"/>
    </xf>
    <xf numFmtId="0" fontId="13" fillId="0" borderId="0" xfId="0" applyFont="1" applyFill="1" applyBorder="1" applyAlignment="1">
      <alignment horizontal="center" vertical="top" wrapText="1"/>
    </xf>
    <xf numFmtId="0" fontId="44" fillId="0" borderId="0" xfId="0" applyFont="1" applyFill="1" applyAlignment="1">
      <alignment/>
    </xf>
    <xf numFmtId="0" fontId="6" fillId="0" borderId="0" xfId="0" applyFont="1" applyFill="1" applyAlignment="1">
      <alignment horizontal="right"/>
    </xf>
    <xf numFmtId="0" fontId="6" fillId="0" borderId="0" xfId="0" applyFont="1" applyFill="1" applyBorder="1" applyAlignment="1">
      <alignment horizontal="center" wrapText="1"/>
    </xf>
    <xf numFmtId="0" fontId="6" fillId="0" borderId="0" xfId="0" applyFont="1" applyAlignment="1">
      <alignment horizontal="left" vertical="center" wrapText="1"/>
    </xf>
    <xf numFmtId="49" fontId="6" fillId="0" borderId="0" xfId="0" applyNumberFormat="1" applyFont="1" applyFill="1" applyBorder="1" applyAlignment="1">
      <alignment horizontal="left" vertical="center" wrapText="1"/>
    </xf>
    <xf numFmtId="4" fontId="6" fillId="0" borderId="21"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 fontId="6" fillId="0" borderId="20" xfId="0" applyNumberFormat="1" applyFont="1" applyFill="1" applyBorder="1" applyAlignment="1">
      <alignment horizontal="center" vertical="center" wrapText="1"/>
    </xf>
    <xf numFmtId="4" fontId="6" fillId="0" borderId="17" xfId="0" applyNumberFormat="1" applyFont="1" applyFill="1" applyBorder="1" applyAlignment="1">
      <alignment horizontal="center" vertical="center" wrapText="1"/>
    </xf>
    <xf numFmtId="0" fontId="46" fillId="0" borderId="14" xfId="0" applyFont="1" applyFill="1" applyBorder="1" applyAlignment="1">
      <alignment/>
    </xf>
    <xf numFmtId="0" fontId="46" fillId="0" borderId="15" xfId="0" applyFont="1" applyFill="1" applyBorder="1" applyAlignment="1">
      <alignment/>
    </xf>
    <xf numFmtId="0" fontId="0" fillId="22" borderId="0" xfId="0" applyFill="1" applyAlignment="1">
      <alignment/>
    </xf>
    <xf numFmtId="49" fontId="19" fillId="22" borderId="0" xfId="0" applyNumberFormat="1" applyFont="1" applyFill="1" applyBorder="1" applyAlignment="1">
      <alignment horizontal="left" vertical="center" wrapText="1"/>
    </xf>
    <xf numFmtId="0" fontId="1" fillId="0" borderId="0" xfId="0" applyFont="1" applyFill="1" applyAlignment="1">
      <alignment horizontal="left" vertical="center" wrapText="1"/>
    </xf>
    <xf numFmtId="0" fontId="6" fillId="0" borderId="14" xfId="0"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0" fontId="6" fillId="0" borderId="25" xfId="0" applyFont="1" applyFill="1" applyBorder="1" applyAlignment="1">
      <alignment horizontal="center" wrapText="1"/>
    </xf>
    <xf numFmtId="0" fontId="15" fillId="0" borderId="26" xfId="0" applyFont="1" applyFill="1" applyBorder="1" applyAlignment="1">
      <alignment horizontal="center" wrapText="1"/>
    </xf>
    <xf numFmtId="49" fontId="15" fillId="0" borderId="26" xfId="0" applyNumberFormat="1" applyFont="1" applyFill="1" applyBorder="1" applyAlignment="1">
      <alignment horizontal="center" wrapText="1"/>
    </xf>
    <xf numFmtId="4" fontId="7" fillId="0" borderId="20" xfId="0" applyNumberFormat="1" applyFont="1" applyFill="1" applyBorder="1" applyAlignment="1">
      <alignment horizontal="center" vertical="center"/>
    </xf>
    <xf numFmtId="4" fontId="6" fillId="0" borderId="20" xfId="0" applyNumberFormat="1" applyFont="1" applyFill="1" applyBorder="1" applyAlignment="1">
      <alignment horizontal="center" vertical="center"/>
    </xf>
    <xf numFmtId="4" fontId="16" fillId="0" borderId="20" xfId="0" applyNumberFormat="1" applyFont="1" applyFill="1" applyBorder="1" applyAlignment="1">
      <alignment horizontal="center" vertical="center"/>
    </xf>
    <xf numFmtId="4" fontId="16" fillId="0" borderId="10" xfId="0" applyNumberFormat="1" applyFont="1" applyFill="1" applyBorder="1" applyAlignment="1">
      <alignment horizontal="center" vertical="center"/>
    </xf>
    <xf numFmtId="0" fontId="44" fillId="0" borderId="18" xfId="0" applyFont="1" applyFill="1" applyBorder="1" applyAlignment="1">
      <alignment/>
    </xf>
    <xf numFmtId="0" fontId="46" fillId="0" borderId="13" xfId="0" applyFont="1" applyFill="1" applyBorder="1" applyAlignment="1">
      <alignment/>
    </xf>
    <xf numFmtId="0" fontId="46" fillId="0" borderId="18" xfId="0" applyFont="1" applyFill="1" applyBorder="1" applyAlignment="1">
      <alignment/>
    </xf>
    <xf numFmtId="0" fontId="44" fillId="0" borderId="12" xfId="0" applyFont="1" applyFill="1" applyBorder="1" applyAlignment="1">
      <alignment/>
    </xf>
    <xf numFmtId="0" fontId="44" fillId="0" borderId="13" xfId="0" applyFont="1" applyFill="1" applyBorder="1" applyAlignment="1">
      <alignment/>
    </xf>
    <xf numFmtId="0" fontId="44" fillId="0" borderId="27" xfId="0" applyFont="1" applyFill="1" applyBorder="1" applyAlignment="1">
      <alignment/>
    </xf>
    <xf numFmtId="0" fontId="45" fillId="0" borderId="12" xfId="0" applyFont="1" applyFill="1" applyBorder="1" applyAlignment="1">
      <alignment/>
    </xf>
    <xf numFmtId="4" fontId="7" fillId="0" borderId="28" xfId="0" applyNumberFormat="1" applyFont="1" applyFill="1" applyBorder="1" applyAlignment="1">
      <alignment horizontal="center" vertical="center" wrapText="1"/>
    </xf>
    <xf numFmtId="4" fontId="7" fillId="0" borderId="29" xfId="0"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4" fontId="6" fillId="0" borderId="31" xfId="0" applyNumberFormat="1" applyFont="1" applyFill="1" applyBorder="1" applyAlignment="1">
      <alignment horizontal="center" vertical="center"/>
    </xf>
    <xf numFmtId="4" fontId="7" fillId="0" borderId="32" xfId="0" applyNumberFormat="1" applyFont="1" applyFill="1" applyBorder="1" applyAlignment="1">
      <alignment horizontal="center" vertical="center"/>
    </xf>
    <xf numFmtId="0" fontId="44" fillId="0" borderId="18" xfId="0" applyFont="1" applyFill="1" applyBorder="1" applyAlignment="1">
      <alignment/>
    </xf>
    <xf numFmtId="0" fontId="6" fillId="0" borderId="10"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0" fillId="0" borderId="10" xfId="0" applyFill="1" applyBorder="1" applyAlignment="1">
      <alignment/>
    </xf>
    <xf numFmtId="0" fontId="20" fillId="0" borderId="0" xfId="0" applyFont="1" applyFill="1" applyBorder="1" applyAlignment="1">
      <alignment horizontal="left" vertical="top" wrapText="1"/>
    </xf>
    <xf numFmtId="0" fontId="1" fillId="0" borderId="0" xfId="0" applyFont="1" applyFill="1" applyBorder="1" applyAlignment="1">
      <alignment horizontal="center"/>
    </xf>
    <xf numFmtId="0" fontId="6" fillId="0" borderId="10" xfId="0" applyFont="1" applyFill="1" applyBorder="1" applyAlignment="1">
      <alignment horizontal="left" vertical="top" wrapText="1"/>
    </xf>
    <xf numFmtId="0" fontId="14" fillId="0" borderId="0" xfId="0" applyFont="1" applyFill="1" applyAlignment="1">
      <alignment horizontal="center" vertical="center" wrapText="1"/>
    </xf>
    <xf numFmtId="49" fontId="6" fillId="0" borderId="10" xfId="0" applyNumberFormat="1"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10"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2" fillId="0" borderId="15" xfId="0" applyFont="1" applyFill="1" applyBorder="1" applyAlignment="1">
      <alignment horizontal="center" vertical="top" wrapText="1"/>
    </xf>
    <xf numFmtId="0" fontId="7" fillId="0" borderId="10" xfId="0"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0" fontId="7" fillId="0" borderId="10" xfId="0" applyFont="1" applyFill="1" applyBorder="1" applyAlignment="1">
      <alignment horizontal="center" vertical="center" wrapText="1"/>
    </xf>
    <xf numFmtId="49" fontId="8" fillId="0" borderId="10" xfId="0" applyNumberFormat="1"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35" xfId="0" applyFont="1" applyFill="1" applyBorder="1" applyAlignment="1">
      <alignment horizontal="center" vertical="center" wrapText="1"/>
    </xf>
    <xf numFmtId="49" fontId="19" fillId="0" borderId="0" xfId="0" applyNumberFormat="1" applyFont="1" applyFill="1" applyBorder="1" applyAlignment="1">
      <alignment horizontal="left" vertical="center" wrapText="1"/>
    </xf>
    <xf numFmtId="0" fontId="13" fillId="0" borderId="32" xfId="0" applyFont="1" applyFill="1" applyBorder="1" applyAlignment="1">
      <alignment horizontal="center"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6" fillId="24" borderId="0" xfId="0" applyFont="1" applyFill="1" applyBorder="1" applyAlignment="1">
      <alignment horizontal="left" vertical="center" wrapText="1"/>
    </xf>
    <xf numFmtId="0" fontId="6" fillId="0" borderId="21" xfId="0" applyFont="1" applyFill="1" applyBorder="1" applyAlignment="1">
      <alignment horizontal="left" vertical="justify" wrapText="1"/>
    </xf>
    <xf numFmtId="0" fontId="6" fillId="0" borderId="23" xfId="0" applyFont="1" applyFill="1" applyBorder="1" applyAlignment="1">
      <alignment horizontal="left" vertical="justify" wrapText="1"/>
    </xf>
    <xf numFmtId="49" fontId="6" fillId="0" borderId="22"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44" fillId="0" borderId="27" xfId="0" applyFont="1" applyFill="1" applyBorder="1" applyAlignment="1">
      <alignment horizontal="center"/>
    </xf>
    <xf numFmtId="0" fontId="3" fillId="0" borderId="3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2" fillId="0" borderId="19" xfId="0" applyFont="1" applyFill="1" applyBorder="1" applyAlignment="1">
      <alignment horizontal="center" vertical="top" wrapText="1"/>
    </xf>
    <xf numFmtId="0" fontId="12" fillId="0" borderId="24" xfId="0" applyFont="1" applyFill="1" applyBorder="1" applyAlignment="1">
      <alignment horizontal="center" vertical="top" wrapText="1"/>
    </xf>
    <xf numFmtId="49" fontId="6" fillId="24" borderId="21" xfId="0" applyNumberFormat="1" applyFont="1" applyFill="1" applyBorder="1" applyAlignment="1">
      <alignment horizontal="left" vertical="center" wrapText="1"/>
    </xf>
    <xf numFmtId="49" fontId="6" fillId="24" borderId="23" xfId="0" applyNumberFormat="1" applyFont="1" applyFill="1" applyBorder="1" applyAlignment="1">
      <alignment horizontal="left" vertical="center" wrapText="1"/>
    </xf>
    <xf numFmtId="0" fontId="6" fillId="24" borderId="21" xfId="0" applyFont="1" applyFill="1" applyBorder="1" applyAlignment="1">
      <alignment horizontal="left" vertical="center" wrapText="1"/>
    </xf>
    <xf numFmtId="0" fontId="6" fillId="24" borderId="23" xfId="0" applyFont="1" applyFill="1" applyBorder="1" applyAlignment="1">
      <alignment horizontal="left" vertical="center" wrapText="1"/>
    </xf>
    <xf numFmtId="0" fontId="6" fillId="24" borderId="21" xfId="0" applyFont="1" applyFill="1" applyBorder="1" applyAlignment="1">
      <alignment horizontal="left" vertical="center" wrapText="1"/>
    </xf>
    <xf numFmtId="0" fontId="6" fillId="24" borderId="23" xfId="0" applyFont="1" applyFill="1" applyBorder="1" applyAlignment="1">
      <alignment horizontal="left" vertical="center" wrapText="1"/>
    </xf>
    <xf numFmtId="49" fontId="11" fillId="24" borderId="21" xfId="0" applyNumberFormat="1" applyFont="1" applyFill="1" applyBorder="1" applyAlignment="1">
      <alignment horizontal="left" vertical="center" wrapText="1"/>
    </xf>
    <xf numFmtId="49" fontId="11" fillId="24" borderId="23" xfId="0" applyNumberFormat="1" applyFont="1" applyFill="1" applyBorder="1" applyAlignment="1">
      <alignment horizontal="left" vertical="center" wrapText="1"/>
    </xf>
    <xf numFmtId="0" fontId="16" fillId="0" borderId="10" xfId="0" applyFont="1" applyFill="1" applyBorder="1" applyAlignment="1">
      <alignment horizontal="left" vertical="top" wrapText="1"/>
    </xf>
    <xf numFmtId="0" fontId="18" fillId="0" borderId="10" xfId="0" applyFont="1" applyFill="1" applyBorder="1" applyAlignment="1">
      <alignment/>
    </xf>
    <xf numFmtId="0" fontId="1" fillId="0" borderId="40" xfId="0" applyNumberFormat="1" applyFont="1" applyFill="1" applyBorder="1" applyAlignment="1" applyProtection="1">
      <alignment horizontal="center" vertical="center" wrapText="1"/>
      <protection/>
    </xf>
    <xf numFmtId="0" fontId="1" fillId="0" borderId="41" xfId="0" applyNumberFormat="1" applyFont="1" applyFill="1" applyBorder="1" applyAlignment="1" applyProtection="1">
      <alignment horizontal="center" vertical="center" wrapText="1"/>
      <protection/>
    </xf>
    <xf numFmtId="0" fontId="1" fillId="0" borderId="42" xfId="0" applyNumberFormat="1" applyFont="1" applyFill="1" applyBorder="1" applyAlignment="1" applyProtection="1">
      <alignment horizontal="center" vertical="center" wrapText="1"/>
      <protection/>
    </xf>
    <xf numFmtId="0" fontId="1" fillId="0" borderId="43" xfId="0" applyNumberFormat="1" applyFont="1" applyFill="1" applyBorder="1" applyAlignment="1" applyProtection="1">
      <alignment horizontal="center" vertical="center" wrapText="1"/>
      <protection/>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3"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2"/>
  <sheetViews>
    <sheetView showZeros="0" tabSelected="1" view="pageBreakPreview" zoomScaleSheetLayoutView="100" workbookViewId="0" topLeftCell="A1">
      <pane ySplit="8" topLeftCell="BM89" activePane="bottomLeft" state="frozen"/>
      <selection pane="topLeft" activeCell="A1" sqref="A1"/>
      <selection pane="bottomLeft" activeCell="E95" sqref="E95"/>
    </sheetView>
  </sheetViews>
  <sheetFormatPr defaultColWidth="9.140625" defaultRowHeight="12.75"/>
  <cols>
    <col min="1" max="1" width="12.7109375" style="101" customWidth="1"/>
    <col min="2" max="2" width="13.00390625" style="1" customWidth="1"/>
    <col min="3" max="3" width="13.421875" style="1" customWidth="1"/>
    <col min="4" max="4" width="43.57421875" style="112" customWidth="1"/>
    <col min="5" max="5" width="27.8515625" style="112" customWidth="1"/>
    <col min="6" max="6" width="16.00390625" style="26" customWidth="1"/>
    <col min="7" max="7" width="12.00390625" style="26" customWidth="1"/>
    <col min="8" max="8" width="16.28125" style="26" customWidth="1"/>
    <col min="9" max="9" width="16.8515625" style="29" customWidth="1"/>
    <col min="10" max="10" width="17.7109375" style="1" customWidth="1"/>
    <col min="11" max="11" width="19.140625" style="1" customWidth="1"/>
    <col min="12" max="12" width="11.8515625" style="21" customWidth="1"/>
    <col min="13" max="13" width="11.140625" style="1" customWidth="1"/>
    <col min="14" max="14" width="13.140625" style="1" customWidth="1"/>
    <col min="15" max="16384" width="9.140625" style="1" customWidth="1"/>
  </cols>
  <sheetData>
    <row r="1" spans="4:9" ht="15.75" customHeight="1">
      <c r="D1" s="1"/>
      <c r="E1" s="1"/>
      <c r="G1" s="27" t="s">
        <v>59</v>
      </c>
      <c r="H1" s="27"/>
      <c r="I1" s="27"/>
    </row>
    <row r="2" spans="4:9" ht="14.25">
      <c r="D2" s="1"/>
      <c r="E2" s="1"/>
      <c r="G2" s="27" t="s">
        <v>60</v>
      </c>
      <c r="H2" s="27"/>
      <c r="I2" s="27"/>
    </row>
    <row r="3" spans="4:9" ht="14.25">
      <c r="D3" s="1"/>
      <c r="E3" s="1"/>
      <c r="G3" s="27" t="s">
        <v>152</v>
      </c>
      <c r="H3" s="27"/>
      <c r="I3" s="27"/>
    </row>
    <row r="4" spans="1:5" ht="12.75" customHeight="1">
      <c r="A4" s="102"/>
      <c r="B4" s="28"/>
      <c r="C4" s="28"/>
      <c r="D4" s="1"/>
      <c r="E4" s="1"/>
    </row>
    <row r="5" spans="1:12" ht="17.25" customHeight="1">
      <c r="A5" s="143" t="s">
        <v>100</v>
      </c>
      <c r="B5" s="143"/>
      <c r="C5" s="143"/>
      <c r="D5" s="143"/>
      <c r="E5" s="143"/>
      <c r="F5" s="143"/>
      <c r="G5" s="143"/>
      <c r="H5" s="143"/>
      <c r="I5" s="143"/>
      <c r="K5" s="5"/>
      <c r="L5" s="13"/>
    </row>
    <row r="6" spans="1:12" ht="13.5" customHeight="1" thickBot="1">
      <c r="A6" s="102"/>
      <c r="B6" s="30"/>
      <c r="C6" s="30"/>
      <c r="D6" s="1"/>
      <c r="E6" s="1"/>
      <c r="H6" s="141" t="s">
        <v>87</v>
      </c>
      <c r="I6" s="141"/>
      <c r="K6" s="5"/>
      <c r="L6" s="13"/>
    </row>
    <row r="7" spans="1:12" ht="45.75" customHeight="1">
      <c r="A7" s="184" t="s">
        <v>95</v>
      </c>
      <c r="B7" s="186" t="s">
        <v>88</v>
      </c>
      <c r="C7" s="186" t="s">
        <v>89</v>
      </c>
      <c r="D7" s="148" t="s">
        <v>94</v>
      </c>
      <c r="E7" s="188"/>
      <c r="F7" s="158" t="s">
        <v>0</v>
      </c>
      <c r="G7" s="158" t="s">
        <v>1</v>
      </c>
      <c r="H7" s="158" t="s">
        <v>2</v>
      </c>
      <c r="I7" s="138" t="s">
        <v>173</v>
      </c>
      <c r="J7" s="162"/>
      <c r="K7" s="5"/>
      <c r="L7" s="157"/>
    </row>
    <row r="8" spans="1:12" ht="42.75" customHeight="1" thickBot="1">
      <c r="A8" s="185"/>
      <c r="B8" s="187"/>
      <c r="C8" s="187"/>
      <c r="D8" s="189" t="s">
        <v>16</v>
      </c>
      <c r="E8" s="190"/>
      <c r="F8" s="161"/>
      <c r="G8" s="161"/>
      <c r="H8" s="161"/>
      <c r="I8" s="170"/>
      <c r="J8" s="163"/>
      <c r="K8" s="5"/>
      <c r="L8" s="157"/>
    </row>
    <row r="9" spans="1:16" ht="13.5" customHeight="1">
      <c r="A9" s="61"/>
      <c r="B9" s="107" t="s">
        <v>31</v>
      </c>
      <c r="C9" s="107"/>
      <c r="D9" s="150" t="s">
        <v>21</v>
      </c>
      <c r="E9" s="150"/>
      <c r="F9" s="51">
        <f>F10</f>
        <v>201400</v>
      </c>
      <c r="G9" s="51"/>
      <c r="H9" s="51">
        <f>H10</f>
        <v>201400</v>
      </c>
      <c r="I9" s="71">
        <f>I10</f>
        <v>201400</v>
      </c>
      <c r="J9" s="5"/>
      <c r="K9" s="5"/>
      <c r="L9" s="13"/>
      <c r="M9" s="5"/>
      <c r="N9" s="5"/>
      <c r="O9" s="5"/>
      <c r="P9" s="5"/>
    </row>
    <row r="10" spans="1:16" s="63" customFormat="1" ht="13.5" customHeight="1">
      <c r="A10" s="36" t="s">
        <v>142</v>
      </c>
      <c r="B10" s="97">
        <v>250404</v>
      </c>
      <c r="C10" s="81" t="s">
        <v>116</v>
      </c>
      <c r="D10" s="48" t="s">
        <v>30</v>
      </c>
      <c r="E10" s="39" t="s">
        <v>22</v>
      </c>
      <c r="F10" s="34">
        <f>124200+64900+12300</f>
        <v>201400</v>
      </c>
      <c r="G10" s="34"/>
      <c r="H10" s="34">
        <f>124200+64900+12300</f>
        <v>201400</v>
      </c>
      <c r="I10" s="75">
        <f>124200+64900+12300</f>
        <v>201400</v>
      </c>
      <c r="J10" s="67"/>
      <c r="K10" s="65"/>
      <c r="L10" s="67"/>
      <c r="M10" s="65"/>
      <c r="N10" s="65"/>
      <c r="O10" s="65"/>
      <c r="P10" s="65"/>
    </row>
    <row r="11" spans="1:16" ht="13.5" customHeight="1">
      <c r="A11" s="124"/>
      <c r="B11" s="107" t="s">
        <v>32</v>
      </c>
      <c r="C11" s="107"/>
      <c r="D11" s="172" t="s">
        <v>33</v>
      </c>
      <c r="E11" s="173"/>
      <c r="F11" s="51">
        <f>F12</f>
        <v>3426400</v>
      </c>
      <c r="G11" s="51"/>
      <c r="H11" s="70">
        <f>H12</f>
        <v>3426400</v>
      </c>
      <c r="I11" s="52">
        <f>I12</f>
        <v>3426400</v>
      </c>
      <c r="J11" s="67"/>
      <c r="K11" s="5"/>
      <c r="L11" s="13"/>
      <c r="M11" s="5"/>
      <c r="N11" s="5"/>
      <c r="O11" s="5"/>
      <c r="P11" s="5"/>
    </row>
    <row r="12" spans="1:16" s="3" customFormat="1" ht="13.5" customHeight="1">
      <c r="A12" s="36" t="s">
        <v>99</v>
      </c>
      <c r="B12" s="79" t="s">
        <v>7</v>
      </c>
      <c r="C12" s="80"/>
      <c r="D12" s="38" t="s">
        <v>5</v>
      </c>
      <c r="E12" s="41" t="s">
        <v>22</v>
      </c>
      <c r="F12" s="42">
        <f>F13+F14+F15</f>
        <v>3426400</v>
      </c>
      <c r="G12" s="42">
        <f>G13+G14+G15</f>
        <v>0</v>
      </c>
      <c r="H12" s="42">
        <f>H13+H14+H15</f>
        <v>3426400</v>
      </c>
      <c r="I12" s="53">
        <f>I13+I14+I15</f>
        <v>3426400</v>
      </c>
      <c r="J12" s="11"/>
      <c r="K12" s="11"/>
      <c r="L12" s="18"/>
      <c r="M12" s="11"/>
      <c r="N12" s="11"/>
      <c r="O12" s="11"/>
      <c r="P12" s="11"/>
    </row>
    <row r="13" spans="1:16" ht="13.5" customHeight="1">
      <c r="A13" s="36" t="s">
        <v>91</v>
      </c>
      <c r="B13" s="80" t="s">
        <v>8</v>
      </c>
      <c r="C13" s="80" t="s">
        <v>96</v>
      </c>
      <c r="D13" s="142" t="s">
        <v>6</v>
      </c>
      <c r="E13" s="142"/>
      <c r="F13" s="106">
        <v>2186400</v>
      </c>
      <c r="G13" s="47"/>
      <c r="H13" s="106">
        <v>2186400</v>
      </c>
      <c r="I13" s="50">
        <v>2186400</v>
      </c>
      <c r="J13" s="5"/>
      <c r="K13" s="5"/>
      <c r="L13" s="13"/>
      <c r="M13" s="5"/>
      <c r="N13" s="5"/>
      <c r="O13" s="5"/>
      <c r="P13" s="5"/>
    </row>
    <row r="14" spans="1:15" ht="26.25" customHeight="1">
      <c r="A14" s="36" t="s">
        <v>92</v>
      </c>
      <c r="B14" s="80" t="s">
        <v>9</v>
      </c>
      <c r="C14" s="80" t="s">
        <v>97</v>
      </c>
      <c r="D14" s="147" t="s">
        <v>65</v>
      </c>
      <c r="E14" s="147"/>
      <c r="F14" s="90">
        <v>1150000</v>
      </c>
      <c r="G14" s="47"/>
      <c r="H14" s="90">
        <v>1150000</v>
      </c>
      <c r="I14" s="109">
        <v>1150000</v>
      </c>
      <c r="J14" s="5"/>
      <c r="K14" s="13"/>
      <c r="L14" s="5"/>
      <c r="M14" s="5"/>
      <c r="N14" s="5"/>
      <c r="O14" s="5"/>
    </row>
    <row r="15" spans="1:15" ht="21" customHeight="1">
      <c r="A15" s="36" t="s">
        <v>93</v>
      </c>
      <c r="B15" s="80" t="s">
        <v>64</v>
      </c>
      <c r="C15" s="80" t="s">
        <v>98</v>
      </c>
      <c r="D15" s="147" t="s">
        <v>153</v>
      </c>
      <c r="E15" s="147"/>
      <c r="F15" s="90">
        <v>90000</v>
      </c>
      <c r="G15" s="47"/>
      <c r="H15" s="90">
        <v>90000</v>
      </c>
      <c r="I15" s="109">
        <v>90000</v>
      </c>
      <c r="J15" s="5"/>
      <c r="K15" s="13"/>
      <c r="L15" s="5"/>
      <c r="M15" s="5"/>
      <c r="N15" s="5"/>
      <c r="O15" s="5"/>
    </row>
    <row r="16" spans="1:16" s="3" customFormat="1" ht="16.5" customHeight="1">
      <c r="A16" s="36"/>
      <c r="B16" s="79" t="s">
        <v>34</v>
      </c>
      <c r="C16" s="79"/>
      <c r="D16" s="149" t="s">
        <v>35</v>
      </c>
      <c r="E16" s="149"/>
      <c r="F16" s="42">
        <f aca="true" t="shared" si="0" ref="F16:I17">F17</f>
        <v>200000</v>
      </c>
      <c r="G16" s="42">
        <f t="shared" si="0"/>
        <v>0</v>
      </c>
      <c r="H16" s="42">
        <f t="shared" si="0"/>
        <v>200000</v>
      </c>
      <c r="I16" s="68">
        <f t="shared" si="0"/>
        <v>200000</v>
      </c>
      <c r="J16" s="18"/>
      <c r="K16" s="11"/>
      <c r="L16" s="18"/>
      <c r="M16" s="11"/>
      <c r="N16" s="11"/>
      <c r="O16" s="11"/>
      <c r="P16" s="11"/>
    </row>
    <row r="17" spans="1:16" s="3" customFormat="1" ht="18" customHeight="1">
      <c r="A17" s="36" t="s">
        <v>106</v>
      </c>
      <c r="B17" s="79" t="s">
        <v>18</v>
      </c>
      <c r="C17" s="79"/>
      <c r="D17" s="38" t="s">
        <v>49</v>
      </c>
      <c r="E17" s="41" t="s">
        <v>22</v>
      </c>
      <c r="F17" s="42">
        <f t="shared" si="0"/>
        <v>200000</v>
      </c>
      <c r="G17" s="42">
        <f t="shared" si="0"/>
        <v>0</v>
      </c>
      <c r="H17" s="42">
        <f t="shared" si="0"/>
        <v>200000</v>
      </c>
      <c r="I17" s="68">
        <f t="shared" si="0"/>
        <v>200000</v>
      </c>
      <c r="J17" s="11"/>
      <c r="K17" s="11"/>
      <c r="L17" s="18"/>
      <c r="M17" s="11"/>
      <c r="N17" s="11"/>
      <c r="O17" s="11"/>
      <c r="P17" s="11"/>
    </row>
    <row r="18" spans="1:16" ht="18" customHeight="1">
      <c r="A18" s="36" t="s">
        <v>102</v>
      </c>
      <c r="B18" s="80" t="s">
        <v>54</v>
      </c>
      <c r="C18" s="80" t="s">
        <v>108</v>
      </c>
      <c r="D18" s="147" t="s">
        <v>101</v>
      </c>
      <c r="E18" s="147"/>
      <c r="F18" s="34">
        <v>200000</v>
      </c>
      <c r="G18" s="49"/>
      <c r="H18" s="34">
        <v>200000</v>
      </c>
      <c r="I18" s="75">
        <v>200000</v>
      </c>
      <c r="J18" s="5"/>
      <c r="K18" s="5"/>
      <c r="L18" s="13"/>
      <c r="M18" s="5"/>
      <c r="N18" s="5"/>
      <c r="O18" s="5"/>
      <c r="P18" s="5"/>
    </row>
    <row r="19" spans="1:16" ht="16.5" customHeight="1">
      <c r="A19" s="36"/>
      <c r="B19" s="79" t="s">
        <v>36</v>
      </c>
      <c r="C19" s="79"/>
      <c r="D19" s="150" t="s">
        <v>37</v>
      </c>
      <c r="E19" s="150"/>
      <c r="F19" s="42">
        <f>F20</f>
        <v>1241000</v>
      </c>
      <c r="G19" s="42">
        <f>G20</f>
        <v>0</v>
      </c>
      <c r="H19" s="42">
        <f>H20</f>
        <v>1241000</v>
      </c>
      <c r="I19" s="71">
        <f>I20</f>
        <v>1241000</v>
      </c>
      <c r="J19" s="5"/>
      <c r="K19" s="5"/>
      <c r="L19" s="13"/>
      <c r="M19" s="5"/>
      <c r="N19" s="5"/>
      <c r="O19" s="5"/>
      <c r="P19" s="5"/>
    </row>
    <row r="20" spans="1:16" ht="17.25" customHeight="1">
      <c r="A20" s="36" t="s">
        <v>105</v>
      </c>
      <c r="B20" s="79" t="s">
        <v>77</v>
      </c>
      <c r="C20" s="79"/>
      <c r="D20" s="69" t="s">
        <v>78</v>
      </c>
      <c r="E20" s="41" t="s">
        <v>22</v>
      </c>
      <c r="F20" s="42">
        <f>F21+F22</f>
        <v>1241000</v>
      </c>
      <c r="G20" s="42">
        <f>G21+G22</f>
        <v>0</v>
      </c>
      <c r="H20" s="42">
        <f>H21+H22</f>
        <v>1241000</v>
      </c>
      <c r="I20" s="71">
        <f>I21+I22</f>
        <v>1241000</v>
      </c>
      <c r="J20" s="5"/>
      <c r="K20" s="5"/>
      <c r="L20" s="13"/>
      <c r="M20" s="5"/>
      <c r="N20" s="5"/>
      <c r="O20" s="5"/>
      <c r="P20" s="5"/>
    </row>
    <row r="21" spans="1:16" s="4" customFormat="1" ht="25.5" customHeight="1">
      <c r="A21" s="36" t="s">
        <v>103</v>
      </c>
      <c r="B21" s="80" t="s">
        <v>76</v>
      </c>
      <c r="C21" s="80" t="s">
        <v>109</v>
      </c>
      <c r="D21" s="147" t="s">
        <v>165</v>
      </c>
      <c r="E21" s="147"/>
      <c r="F21" s="47">
        <v>59000</v>
      </c>
      <c r="G21" s="47"/>
      <c r="H21" s="47">
        <v>59000</v>
      </c>
      <c r="I21" s="108">
        <v>59000</v>
      </c>
      <c r="J21" s="6"/>
      <c r="K21" s="6"/>
      <c r="L21" s="17"/>
      <c r="M21" s="6"/>
      <c r="N21" s="6"/>
      <c r="O21" s="6"/>
      <c r="P21" s="6"/>
    </row>
    <row r="22" spans="1:16" s="4" customFormat="1" ht="27.75" customHeight="1">
      <c r="A22" s="36" t="s">
        <v>104</v>
      </c>
      <c r="B22" s="80" t="s">
        <v>86</v>
      </c>
      <c r="C22" s="80" t="s">
        <v>109</v>
      </c>
      <c r="D22" s="147" t="s">
        <v>79</v>
      </c>
      <c r="E22" s="147"/>
      <c r="F22" s="47">
        <v>1182000</v>
      </c>
      <c r="G22" s="47"/>
      <c r="H22" s="47">
        <v>1182000</v>
      </c>
      <c r="I22" s="108">
        <v>1182000</v>
      </c>
      <c r="J22" s="6"/>
      <c r="K22" s="6"/>
      <c r="L22" s="17"/>
      <c r="M22" s="6"/>
      <c r="N22" s="6"/>
      <c r="O22" s="6"/>
      <c r="P22" s="6"/>
    </row>
    <row r="23" spans="1:16" ht="13.5" customHeight="1">
      <c r="A23" s="36"/>
      <c r="B23" s="79" t="s">
        <v>38</v>
      </c>
      <c r="C23" s="79"/>
      <c r="D23" s="153" t="s">
        <v>70</v>
      </c>
      <c r="E23" s="153"/>
      <c r="F23" s="42">
        <f>F24</f>
        <v>3041100</v>
      </c>
      <c r="G23" s="42">
        <f>G24</f>
        <v>0</v>
      </c>
      <c r="H23" s="42">
        <f>H24</f>
        <v>3041100</v>
      </c>
      <c r="I23" s="68">
        <f>I24</f>
        <v>3041100</v>
      </c>
      <c r="J23" s="5"/>
      <c r="K23" s="5"/>
      <c r="L23" s="13"/>
      <c r="M23" s="5"/>
      <c r="N23" s="5"/>
      <c r="O23" s="5"/>
      <c r="P23" s="5"/>
    </row>
    <row r="24" spans="1:16" ht="13.5" customHeight="1">
      <c r="A24" s="36" t="s">
        <v>114</v>
      </c>
      <c r="B24" s="79" t="s">
        <v>10</v>
      </c>
      <c r="C24" s="79"/>
      <c r="D24" s="38" t="s">
        <v>69</v>
      </c>
      <c r="E24" s="41" t="s">
        <v>22</v>
      </c>
      <c r="F24" s="42">
        <f>F26+F25+F27+F28+F29</f>
        <v>3041100</v>
      </c>
      <c r="G24" s="42">
        <f>G26+G25+G27+G28+G29</f>
        <v>0</v>
      </c>
      <c r="H24" s="42">
        <f>H26+H25+H27+H28+H29</f>
        <v>3041100</v>
      </c>
      <c r="I24" s="53">
        <f>I26+I25+I27+I28+I29</f>
        <v>3041100</v>
      </c>
      <c r="J24" s="5"/>
      <c r="K24" s="5"/>
      <c r="L24" s="25"/>
      <c r="M24" s="5"/>
      <c r="N24" s="5"/>
      <c r="O24" s="5"/>
      <c r="P24" s="5"/>
    </row>
    <row r="25" spans="1:15" ht="13.5" customHeight="1">
      <c r="A25" s="36" t="s">
        <v>155</v>
      </c>
      <c r="B25" s="80" t="s">
        <v>150</v>
      </c>
      <c r="C25" s="80" t="s">
        <v>156</v>
      </c>
      <c r="D25" s="147" t="s">
        <v>157</v>
      </c>
      <c r="E25" s="147"/>
      <c r="F25" s="47">
        <v>665000</v>
      </c>
      <c r="G25" s="47"/>
      <c r="H25" s="47">
        <v>665000</v>
      </c>
      <c r="I25" s="50">
        <v>665000</v>
      </c>
      <c r="J25" s="5"/>
      <c r="K25" s="13"/>
      <c r="L25" s="5"/>
      <c r="M25" s="5"/>
      <c r="N25" s="5"/>
      <c r="O25" s="5"/>
    </row>
    <row r="26" spans="1:16" ht="13.5" customHeight="1">
      <c r="A26" s="36" t="s">
        <v>110</v>
      </c>
      <c r="B26" s="80" t="s">
        <v>107</v>
      </c>
      <c r="C26" s="80" t="s">
        <v>112</v>
      </c>
      <c r="D26" s="147" t="s">
        <v>151</v>
      </c>
      <c r="E26" s="147"/>
      <c r="F26" s="47">
        <v>946000</v>
      </c>
      <c r="G26" s="49"/>
      <c r="H26" s="47">
        <v>946000</v>
      </c>
      <c r="I26" s="50">
        <v>946000</v>
      </c>
      <c r="J26" s="5"/>
      <c r="K26" s="5"/>
      <c r="L26" s="13"/>
      <c r="M26" s="5"/>
      <c r="N26" s="5"/>
      <c r="O26" s="5"/>
      <c r="P26" s="5"/>
    </row>
    <row r="27" spans="1:16" ht="27" customHeight="1">
      <c r="A27" s="36" t="s">
        <v>158</v>
      </c>
      <c r="B27" s="80" t="s">
        <v>11</v>
      </c>
      <c r="C27" s="80" t="s">
        <v>159</v>
      </c>
      <c r="D27" s="147" t="s">
        <v>160</v>
      </c>
      <c r="E27" s="147"/>
      <c r="F27" s="47">
        <v>87000</v>
      </c>
      <c r="G27" s="49"/>
      <c r="H27" s="47">
        <v>87000</v>
      </c>
      <c r="I27" s="50">
        <v>87000</v>
      </c>
      <c r="J27" s="5"/>
      <c r="K27" s="5"/>
      <c r="L27" s="13"/>
      <c r="M27" s="5"/>
      <c r="N27" s="5"/>
      <c r="O27" s="5"/>
      <c r="P27" s="5"/>
    </row>
    <row r="28" spans="1:16" ht="13.5" customHeight="1">
      <c r="A28" s="36" t="s">
        <v>161</v>
      </c>
      <c r="B28" s="80" t="s">
        <v>162</v>
      </c>
      <c r="C28" s="80" t="s">
        <v>163</v>
      </c>
      <c r="D28" s="147" t="s">
        <v>164</v>
      </c>
      <c r="E28" s="147"/>
      <c r="F28" s="47">
        <v>1013100</v>
      </c>
      <c r="G28" s="49"/>
      <c r="H28" s="47">
        <v>1013100</v>
      </c>
      <c r="I28" s="50">
        <v>1013100</v>
      </c>
      <c r="J28" s="5"/>
      <c r="K28" s="5"/>
      <c r="L28" s="13"/>
      <c r="M28" s="5"/>
      <c r="N28" s="5"/>
      <c r="O28" s="5"/>
      <c r="P28" s="5"/>
    </row>
    <row r="29" spans="1:16" ht="13.5" customHeight="1">
      <c r="A29" s="36" t="s">
        <v>111</v>
      </c>
      <c r="B29" s="80" t="s">
        <v>61</v>
      </c>
      <c r="C29" s="80" t="s">
        <v>113</v>
      </c>
      <c r="D29" s="147" t="s">
        <v>62</v>
      </c>
      <c r="E29" s="147"/>
      <c r="F29" s="47">
        <v>330000</v>
      </c>
      <c r="G29" s="49"/>
      <c r="H29" s="47">
        <v>330000</v>
      </c>
      <c r="I29" s="50">
        <v>330000</v>
      </c>
      <c r="J29" s="5"/>
      <c r="K29" s="5"/>
      <c r="L29" s="13"/>
      <c r="M29" s="5"/>
      <c r="N29" s="5"/>
      <c r="O29" s="5"/>
      <c r="P29" s="5"/>
    </row>
    <row r="30" spans="1:16" ht="13.5" customHeight="1">
      <c r="A30" s="36"/>
      <c r="B30" s="79" t="s">
        <v>41</v>
      </c>
      <c r="C30" s="79"/>
      <c r="D30" s="149" t="s">
        <v>42</v>
      </c>
      <c r="E30" s="149"/>
      <c r="F30" s="32">
        <f>F31</f>
        <v>17200</v>
      </c>
      <c r="G30" s="32">
        <f>G31</f>
        <v>0</v>
      </c>
      <c r="H30" s="32">
        <f>H31</f>
        <v>17200</v>
      </c>
      <c r="I30" s="60">
        <f>I31</f>
        <v>17200</v>
      </c>
      <c r="J30" s="5"/>
      <c r="K30" s="5"/>
      <c r="L30" s="13"/>
      <c r="M30" s="5"/>
      <c r="N30" s="5"/>
      <c r="O30" s="5"/>
      <c r="P30" s="5"/>
    </row>
    <row r="31" spans="1:16" ht="13.5" customHeight="1">
      <c r="A31" s="36" t="s">
        <v>115</v>
      </c>
      <c r="B31" s="80" t="s">
        <v>44</v>
      </c>
      <c r="C31" s="80" t="s">
        <v>116</v>
      </c>
      <c r="D31" s="48" t="s">
        <v>30</v>
      </c>
      <c r="E31" s="39" t="s">
        <v>22</v>
      </c>
      <c r="F31" s="47">
        <v>17200</v>
      </c>
      <c r="G31" s="49"/>
      <c r="H31" s="47">
        <v>17200</v>
      </c>
      <c r="I31" s="109">
        <v>17200</v>
      </c>
      <c r="J31" s="5"/>
      <c r="K31" s="5"/>
      <c r="L31" s="13"/>
      <c r="M31" s="5"/>
      <c r="N31" s="5"/>
      <c r="O31" s="5"/>
      <c r="P31" s="5"/>
    </row>
    <row r="32" spans="1:16" s="3" customFormat="1" ht="15.75" customHeight="1">
      <c r="A32" s="36"/>
      <c r="B32" s="89">
        <v>40</v>
      </c>
      <c r="C32" s="79"/>
      <c r="D32" s="153" t="s">
        <v>23</v>
      </c>
      <c r="E32" s="153"/>
      <c r="F32" s="32">
        <f>F34+F37+F39+F33</f>
        <v>30300000</v>
      </c>
      <c r="G32" s="32">
        <f>G34+G37+G39+G33</f>
        <v>0</v>
      </c>
      <c r="H32" s="32">
        <f>H34+H37+H39+H33</f>
        <v>30300000</v>
      </c>
      <c r="I32" s="60">
        <f>I34+I37+I39+I33</f>
        <v>30300000</v>
      </c>
      <c r="J32" s="14"/>
      <c r="K32" s="11"/>
      <c r="L32" s="18"/>
      <c r="M32" s="11"/>
      <c r="N32" s="11"/>
      <c r="O32" s="11"/>
      <c r="P32" s="11"/>
    </row>
    <row r="33" spans="1:16" s="3" customFormat="1" ht="117.75" customHeight="1">
      <c r="A33" s="36" t="s">
        <v>177</v>
      </c>
      <c r="B33" s="80" t="s">
        <v>43</v>
      </c>
      <c r="C33" s="93" t="s">
        <v>178</v>
      </c>
      <c r="D33" s="137" t="s">
        <v>179</v>
      </c>
      <c r="E33" s="39" t="s">
        <v>22</v>
      </c>
      <c r="F33" s="32">
        <v>300000</v>
      </c>
      <c r="G33" s="32"/>
      <c r="H33" s="32">
        <v>300000</v>
      </c>
      <c r="I33" s="60">
        <f>F33</f>
        <v>300000</v>
      </c>
      <c r="J33" s="14"/>
      <c r="K33" s="11"/>
      <c r="L33" s="18"/>
      <c r="M33" s="11"/>
      <c r="N33" s="11"/>
      <c r="O33" s="11"/>
      <c r="P33" s="11"/>
    </row>
    <row r="34" spans="1:16" s="3" customFormat="1" ht="13.5" customHeight="1">
      <c r="A34" s="36" t="s">
        <v>136</v>
      </c>
      <c r="B34" s="79" t="s">
        <v>24</v>
      </c>
      <c r="C34" s="79"/>
      <c r="D34" s="38" t="s">
        <v>25</v>
      </c>
      <c r="E34" s="41" t="s">
        <v>22</v>
      </c>
      <c r="F34" s="32">
        <f>F35+F36</f>
        <v>12022600</v>
      </c>
      <c r="G34" s="32">
        <f>G35+G36</f>
        <v>0</v>
      </c>
      <c r="H34" s="32">
        <f>H35+H36</f>
        <v>12022600</v>
      </c>
      <c r="I34" s="60">
        <f>I35+I36</f>
        <v>12022600</v>
      </c>
      <c r="J34" s="11"/>
      <c r="K34" s="11"/>
      <c r="L34" s="18"/>
      <c r="M34" s="11"/>
      <c r="N34" s="11"/>
      <c r="O34" s="11"/>
      <c r="P34" s="11"/>
    </row>
    <row r="35" spans="1:16" s="63" customFormat="1" ht="13.5" customHeight="1">
      <c r="A35" s="36" t="s">
        <v>134</v>
      </c>
      <c r="B35" s="80">
        <v>100102</v>
      </c>
      <c r="C35" s="93" t="s">
        <v>122</v>
      </c>
      <c r="D35" s="145" t="s">
        <v>17</v>
      </c>
      <c r="E35" s="146"/>
      <c r="F35" s="34">
        <v>10522600</v>
      </c>
      <c r="G35" s="46"/>
      <c r="H35" s="34">
        <v>10522600</v>
      </c>
      <c r="I35" s="75">
        <v>10522600</v>
      </c>
      <c r="J35" s="65"/>
      <c r="K35" s="65"/>
      <c r="L35" s="67"/>
      <c r="M35" s="65"/>
      <c r="N35" s="65"/>
      <c r="O35" s="65"/>
      <c r="P35" s="65"/>
    </row>
    <row r="36" spans="1:16" s="63" customFormat="1" ht="13.5" customHeight="1">
      <c r="A36" s="36" t="s">
        <v>135</v>
      </c>
      <c r="B36" s="80">
        <v>100203</v>
      </c>
      <c r="C36" s="93" t="s">
        <v>124</v>
      </c>
      <c r="D36" s="145" t="s">
        <v>19</v>
      </c>
      <c r="E36" s="146"/>
      <c r="F36" s="34">
        <v>1500000</v>
      </c>
      <c r="G36" s="34"/>
      <c r="H36" s="34">
        <v>1500000</v>
      </c>
      <c r="I36" s="75">
        <v>1500000</v>
      </c>
      <c r="J36" s="65"/>
      <c r="K36" s="65"/>
      <c r="L36" s="67"/>
      <c r="M36" s="65"/>
      <c r="N36" s="65"/>
      <c r="O36" s="65"/>
      <c r="P36" s="65"/>
    </row>
    <row r="37" spans="1:16" ht="27" customHeight="1">
      <c r="A37" s="36" t="s">
        <v>138</v>
      </c>
      <c r="B37" s="82" t="s">
        <v>28</v>
      </c>
      <c r="C37" s="82"/>
      <c r="D37" s="38" t="s">
        <v>29</v>
      </c>
      <c r="E37" s="41" t="s">
        <v>22</v>
      </c>
      <c r="F37" s="32">
        <f>F38</f>
        <v>13700000</v>
      </c>
      <c r="G37" s="32">
        <f>G38</f>
        <v>0</v>
      </c>
      <c r="H37" s="32">
        <f>H38</f>
        <v>13700000</v>
      </c>
      <c r="I37" s="60">
        <f>I38</f>
        <v>13700000</v>
      </c>
      <c r="J37" s="5"/>
      <c r="K37" s="5"/>
      <c r="L37" s="13"/>
      <c r="M37" s="5"/>
      <c r="N37" s="5"/>
      <c r="O37" s="5"/>
      <c r="P37" s="5"/>
    </row>
    <row r="38" spans="1:16" s="2" customFormat="1" ht="29.25" customHeight="1">
      <c r="A38" s="36" t="s">
        <v>137</v>
      </c>
      <c r="B38" s="80">
        <v>170703</v>
      </c>
      <c r="C38" s="80" t="s">
        <v>139</v>
      </c>
      <c r="D38" s="142" t="s">
        <v>63</v>
      </c>
      <c r="E38" s="139"/>
      <c r="F38" s="34">
        <v>13700000</v>
      </c>
      <c r="G38" s="34"/>
      <c r="H38" s="34">
        <v>13700000</v>
      </c>
      <c r="I38" s="75">
        <v>13700000</v>
      </c>
      <c r="J38" s="15"/>
      <c r="K38" s="15"/>
      <c r="L38" s="22"/>
      <c r="M38" s="15"/>
      <c r="N38" s="15"/>
      <c r="O38" s="15"/>
      <c r="P38" s="15"/>
    </row>
    <row r="39" spans="1:16" s="2" customFormat="1" ht="13.5" customHeight="1">
      <c r="A39" s="36" t="s">
        <v>141</v>
      </c>
      <c r="B39" s="82" t="s">
        <v>73</v>
      </c>
      <c r="C39" s="82"/>
      <c r="D39" s="155" t="s">
        <v>74</v>
      </c>
      <c r="E39" s="156"/>
      <c r="F39" s="32">
        <f>F40</f>
        <v>4277400</v>
      </c>
      <c r="G39" s="32"/>
      <c r="H39" s="32">
        <f>H40</f>
        <v>4277400</v>
      </c>
      <c r="I39" s="120">
        <f>I40</f>
        <v>4277400</v>
      </c>
      <c r="J39" s="15"/>
      <c r="K39" s="15"/>
      <c r="L39" s="22"/>
      <c r="M39" s="15"/>
      <c r="N39" s="15"/>
      <c r="O39" s="15"/>
      <c r="P39" s="15"/>
    </row>
    <row r="40" spans="1:16" s="2" customFormat="1" ht="30.75" customHeight="1">
      <c r="A40" s="36" t="s">
        <v>140</v>
      </c>
      <c r="B40" s="80" t="s">
        <v>75</v>
      </c>
      <c r="C40" s="80" t="s">
        <v>90</v>
      </c>
      <c r="D40" s="142" t="s">
        <v>154</v>
      </c>
      <c r="E40" s="139"/>
      <c r="F40" s="34">
        <v>4277400</v>
      </c>
      <c r="G40" s="34"/>
      <c r="H40" s="34">
        <v>4277400</v>
      </c>
      <c r="I40" s="121">
        <v>4277400</v>
      </c>
      <c r="J40" s="15"/>
      <c r="K40" s="15"/>
      <c r="L40" s="22"/>
      <c r="M40" s="15"/>
      <c r="N40" s="15"/>
      <c r="O40" s="15"/>
      <c r="P40" s="15"/>
    </row>
    <row r="41" spans="1:16" s="10" customFormat="1" ht="30" customHeight="1">
      <c r="A41" s="125"/>
      <c r="B41" s="110"/>
      <c r="C41" s="110"/>
      <c r="D41" s="182" t="s">
        <v>80</v>
      </c>
      <c r="E41" s="183"/>
      <c r="F41" s="123">
        <v>1279600</v>
      </c>
      <c r="G41" s="123"/>
      <c r="H41" s="123">
        <v>1279600</v>
      </c>
      <c r="I41" s="122">
        <v>1279600</v>
      </c>
      <c r="J41" s="16"/>
      <c r="K41" s="16"/>
      <c r="L41" s="23"/>
      <c r="M41" s="16"/>
      <c r="N41" s="16"/>
      <c r="O41" s="16"/>
      <c r="P41" s="16"/>
    </row>
    <row r="42" spans="1:16" s="10" customFormat="1" ht="13.5" customHeight="1">
      <c r="A42" s="126"/>
      <c r="B42" s="111"/>
      <c r="C42" s="111"/>
      <c r="D42" s="182" t="s">
        <v>81</v>
      </c>
      <c r="E42" s="183"/>
      <c r="F42" s="123">
        <v>2997800</v>
      </c>
      <c r="G42" s="123"/>
      <c r="H42" s="123">
        <v>2997800</v>
      </c>
      <c r="I42" s="122">
        <v>2997800</v>
      </c>
      <c r="J42" s="16"/>
      <c r="K42" s="16"/>
      <c r="L42" s="23"/>
      <c r="M42" s="16"/>
      <c r="N42" s="16"/>
      <c r="O42" s="16"/>
      <c r="P42" s="16"/>
    </row>
    <row r="43" spans="1:16" ht="13.5" customHeight="1">
      <c r="A43" s="127"/>
      <c r="B43" s="79" t="s">
        <v>48</v>
      </c>
      <c r="C43" s="79"/>
      <c r="D43" s="149" t="s">
        <v>66</v>
      </c>
      <c r="E43" s="149"/>
      <c r="F43" s="42">
        <f>F44</f>
        <v>35000</v>
      </c>
      <c r="G43" s="42">
        <f>G44</f>
        <v>0</v>
      </c>
      <c r="H43" s="42">
        <f>H44</f>
        <v>35000</v>
      </c>
      <c r="I43" s="68">
        <f>I44</f>
        <v>35000</v>
      </c>
      <c r="J43" s="5"/>
      <c r="K43" s="5"/>
      <c r="L43" s="13"/>
      <c r="M43" s="5"/>
      <c r="N43" s="5"/>
      <c r="O43" s="5"/>
      <c r="P43" s="5"/>
    </row>
    <row r="44" spans="1:16" ht="13.5" customHeight="1">
      <c r="A44" s="36" t="s">
        <v>143</v>
      </c>
      <c r="B44" s="97">
        <v>250404</v>
      </c>
      <c r="C44" s="81" t="s">
        <v>116</v>
      </c>
      <c r="D44" s="48" t="s">
        <v>30</v>
      </c>
      <c r="E44" s="39" t="s">
        <v>22</v>
      </c>
      <c r="F44" s="34">
        <v>35000</v>
      </c>
      <c r="G44" s="49"/>
      <c r="H44" s="34">
        <v>35000</v>
      </c>
      <c r="I44" s="75">
        <v>35000</v>
      </c>
      <c r="J44" s="5"/>
      <c r="K44" s="5"/>
      <c r="L44" s="13"/>
      <c r="M44" s="5"/>
      <c r="N44" s="5"/>
      <c r="O44" s="5"/>
      <c r="P44" s="5"/>
    </row>
    <row r="45" spans="1:12" s="3" customFormat="1" ht="15" customHeight="1">
      <c r="A45" s="36"/>
      <c r="B45" s="78">
        <v>47</v>
      </c>
      <c r="C45" s="96"/>
      <c r="D45" s="171" t="s">
        <v>3</v>
      </c>
      <c r="E45" s="171"/>
      <c r="F45" s="32">
        <f>F46+F53+F56+F60+F76+F50</f>
        <v>87243893</v>
      </c>
      <c r="G45" s="32">
        <f>G46+G53+G56+G60+G76+G50</f>
        <v>0</v>
      </c>
      <c r="H45" s="32">
        <f>H46+H53+H56+H60+H76+H50</f>
        <v>82915994</v>
      </c>
      <c r="I45" s="33">
        <f>I46+I53+I56+I60+I76+I50</f>
        <v>16612100</v>
      </c>
      <c r="J45" s="7"/>
      <c r="K45" s="14"/>
      <c r="L45" s="18"/>
    </row>
    <row r="46" spans="1:12" s="3" customFormat="1" ht="15.75" customHeight="1">
      <c r="A46" s="36" t="s">
        <v>119</v>
      </c>
      <c r="B46" s="79" t="s">
        <v>7</v>
      </c>
      <c r="C46" s="92"/>
      <c r="D46" s="31" t="s">
        <v>5</v>
      </c>
      <c r="E46" s="31" t="s">
        <v>56</v>
      </c>
      <c r="F46" s="32">
        <f>F47+F48+F49</f>
        <v>9537935</v>
      </c>
      <c r="G46" s="32">
        <f>G47+G48+G49</f>
        <v>0</v>
      </c>
      <c r="H46" s="32">
        <f>H47+H48+H49</f>
        <v>7737256</v>
      </c>
      <c r="I46" s="33">
        <f>I47+I48+I49</f>
        <v>5307100</v>
      </c>
      <c r="J46" s="7"/>
      <c r="L46" s="18"/>
    </row>
    <row r="47" spans="1:12" s="63" customFormat="1" ht="15" customHeight="1">
      <c r="A47" s="36" t="s">
        <v>117</v>
      </c>
      <c r="B47" s="80" t="s">
        <v>8</v>
      </c>
      <c r="C47" s="80" t="s">
        <v>96</v>
      </c>
      <c r="D47" s="142" t="s">
        <v>6</v>
      </c>
      <c r="E47" s="142"/>
      <c r="F47" s="34">
        <v>2532925</v>
      </c>
      <c r="G47" s="34"/>
      <c r="H47" s="34">
        <v>1767300</v>
      </c>
      <c r="I47" s="75">
        <v>1337100</v>
      </c>
      <c r="L47" s="64"/>
    </row>
    <row r="48" spans="1:12" s="63" customFormat="1" ht="28.5" customHeight="1">
      <c r="A48" s="36" t="s">
        <v>118</v>
      </c>
      <c r="B48" s="80" t="s">
        <v>9</v>
      </c>
      <c r="C48" s="80" t="s">
        <v>97</v>
      </c>
      <c r="D48" s="147" t="s">
        <v>65</v>
      </c>
      <c r="E48" s="147"/>
      <c r="F48" s="34">
        <v>6705010</v>
      </c>
      <c r="G48" s="34"/>
      <c r="H48" s="34">
        <v>5669956</v>
      </c>
      <c r="I48" s="35">
        <v>3670000</v>
      </c>
      <c r="J48" s="65"/>
      <c r="L48" s="64"/>
    </row>
    <row r="49" spans="1:12" s="63" customFormat="1" ht="18.75" customHeight="1">
      <c r="A49" s="36" t="s">
        <v>166</v>
      </c>
      <c r="B49" s="80" t="s">
        <v>64</v>
      </c>
      <c r="C49" s="80" t="s">
        <v>98</v>
      </c>
      <c r="D49" s="147" t="s">
        <v>153</v>
      </c>
      <c r="E49" s="147"/>
      <c r="F49" s="34">
        <f>H49</f>
        <v>300000</v>
      </c>
      <c r="G49" s="34"/>
      <c r="H49" s="34">
        <f>I49</f>
        <v>300000</v>
      </c>
      <c r="I49" s="35">
        <v>300000</v>
      </c>
      <c r="J49" s="65"/>
      <c r="L49" s="64"/>
    </row>
    <row r="50" spans="1:12" s="63" customFormat="1" ht="15.75" customHeight="1">
      <c r="A50" s="36" t="s">
        <v>174</v>
      </c>
      <c r="B50" s="79" t="s">
        <v>10</v>
      </c>
      <c r="C50" s="79"/>
      <c r="D50" s="38" t="s">
        <v>69</v>
      </c>
      <c r="E50" s="41" t="s">
        <v>22</v>
      </c>
      <c r="F50" s="32">
        <f>F51+F52</f>
        <v>4408463</v>
      </c>
      <c r="G50" s="32">
        <f>G51+G52</f>
        <v>0</v>
      </c>
      <c r="H50" s="32">
        <f>H51+H52</f>
        <v>3775934</v>
      </c>
      <c r="I50" s="33">
        <f>I51+I52</f>
        <v>3615000</v>
      </c>
      <c r="J50" s="65"/>
      <c r="L50" s="64"/>
    </row>
    <row r="51" spans="1:12" s="63" customFormat="1" ht="16.5" customHeight="1">
      <c r="A51" s="36" t="s">
        <v>175</v>
      </c>
      <c r="B51" s="80" t="s">
        <v>150</v>
      </c>
      <c r="C51" s="80" t="s">
        <v>156</v>
      </c>
      <c r="D51" s="147" t="s">
        <v>157</v>
      </c>
      <c r="E51" s="147"/>
      <c r="F51" s="34">
        <v>3808463</v>
      </c>
      <c r="G51" s="34"/>
      <c r="H51" s="34">
        <v>3175934</v>
      </c>
      <c r="I51" s="35">
        <v>3015000</v>
      </c>
      <c r="J51" s="65"/>
      <c r="L51" s="64"/>
    </row>
    <row r="52" spans="1:12" s="63" customFormat="1" ht="15.75" customHeight="1">
      <c r="A52" s="36" t="s">
        <v>176</v>
      </c>
      <c r="B52" s="80" t="s">
        <v>107</v>
      </c>
      <c r="C52" s="80" t="s">
        <v>112</v>
      </c>
      <c r="D52" s="147" t="s">
        <v>151</v>
      </c>
      <c r="E52" s="147"/>
      <c r="F52" s="34">
        <f>H52</f>
        <v>600000</v>
      </c>
      <c r="G52" s="34"/>
      <c r="H52" s="34">
        <f>I52</f>
        <v>600000</v>
      </c>
      <c r="I52" s="35">
        <v>600000</v>
      </c>
      <c r="J52" s="65"/>
      <c r="L52" s="64"/>
    </row>
    <row r="53" spans="1:9" ht="16.5" customHeight="1">
      <c r="A53" s="36" t="s">
        <v>121</v>
      </c>
      <c r="B53" s="79" t="s">
        <v>24</v>
      </c>
      <c r="C53" s="92"/>
      <c r="D53" s="37" t="s">
        <v>25</v>
      </c>
      <c r="E53" s="31" t="s">
        <v>56</v>
      </c>
      <c r="F53" s="32">
        <f>F54+F55</f>
        <v>700000</v>
      </c>
      <c r="G53" s="32">
        <f>G54+G55</f>
        <v>0</v>
      </c>
      <c r="H53" s="32">
        <f>H54+H55</f>
        <v>700000</v>
      </c>
      <c r="I53" s="33">
        <f>I54+I55</f>
        <v>700000</v>
      </c>
    </row>
    <row r="54" spans="1:12" s="63" customFormat="1" ht="13.5" customHeight="1">
      <c r="A54" s="36" t="s">
        <v>120</v>
      </c>
      <c r="B54" s="80">
        <v>100102</v>
      </c>
      <c r="C54" s="93" t="s">
        <v>122</v>
      </c>
      <c r="D54" s="152" t="s">
        <v>17</v>
      </c>
      <c r="E54" s="152"/>
      <c r="F54" s="34">
        <v>100000</v>
      </c>
      <c r="G54" s="34"/>
      <c r="H54" s="34">
        <v>100000</v>
      </c>
      <c r="I54" s="75">
        <v>100000</v>
      </c>
      <c r="L54" s="64"/>
    </row>
    <row r="55" spans="1:12" s="63" customFormat="1" ht="13.5" customHeight="1">
      <c r="A55" s="36" t="s">
        <v>123</v>
      </c>
      <c r="B55" s="80" t="s">
        <v>85</v>
      </c>
      <c r="C55" s="93" t="s">
        <v>124</v>
      </c>
      <c r="D55" s="152" t="s">
        <v>19</v>
      </c>
      <c r="E55" s="152"/>
      <c r="F55" s="34">
        <v>600000</v>
      </c>
      <c r="G55" s="34"/>
      <c r="H55" s="34">
        <v>600000</v>
      </c>
      <c r="I55" s="35">
        <v>600000</v>
      </c>
      <c r="L55" s="64"/>
    </row>
    <row r="56" spans="1:10" ht="16.5" customHeight="1">
      <c r="A56" s="36" t="s">
        <v>132</v>
      </c>
      <c r="B56" s="79" t="s">
        <v>12</v>
      </c>
      <c r="C56" s="92"/>
      <c r="D56" s="37" t="s">
        <v>13</v>
      </c>
      <c r="E56" s="31" t="s">
        <v>56</v>
      </c>
      <c r="F56" s="32">
        <f>F57+F58+F59</f>
        <v>930000</v>
      </c>
      <c r="G56" s="32">
        <f>G57+G58+G59</f>
        <v>0</v>
      </c>
      <c r="H56" s="32">
        <f>H57+H58+H59</f>
        <v>930000</v>
      </c>
      <c r="I56" s="60">
        <f>I57+I58+I59</f>
        <v>930000</v>
      </c>
      <c r="J56" s="8"/>
    </row>
    <row r="57" spans="1:12" s="63" customFormat="1" ht="13.5" customHeight="1">
      <c r="A57" s="36" t="s">
        <v>125</v>
      </c>
      <c r="B57" s="80" t="s">
        <v>46</v>
      </c>
      <c r="C57" s="93" t="s">
        <v>128</v>
      </c>
      <c r="D57" s="144" t="s">
        <v>47</v>
      </c>
      <c r="E57" s="144"/>
      <c r="F57" s="34">
        <f>H57</f>
        <v>130000</v>
      </c>
      <c r="G57" s="34"/>
      <c r="H57" s="34">
        <f>I57</f>
        <v>130000</v>
      </c>
      <c r="I57" s="75">
        <v>130000</v>
      </c>
      <c r="J57" s="66"/>
      <c r="L57" s="64"/>
    </row>
    <row r="58" spans="1:12" s="63" customFormat="1" ht="13.5" customHeight="1">
      <c r="A58" s="36" t="s">
        <v>126</v>
      </c>
      <c r="B58" s="80">
        <v>110202</v>
      </c>
      <c r="C58" s="93" t="s">
        <v>128</v>
      </c>
      <c r="D58" s="144" t="s">
        <v>67</v>
      </c>
      <c r="E58" s="144"/>
      <c r="F58" s="34">
        <f>H58</f>
        <v>450000</v>
      </c>
      <c r="G58" s="34"/>
      <c r="H58" s="34">
        <f>I58</f>
        <v>450000</v>
      </c>
      <c r="I58" s="75">
        <v>450000</v>
      </c>
      <c r="L58" s="64"/>
    </row>
    <row r="59" spans="1:12" s="63" customFormat="1" ht="13.5" customHeight="1">
      <c r="A59" s="36" t="s">
        <v>127</v>
      </c>
      <c r="B59" s="81" t="s">
        <v>14</v>
      </c>
      <c r="C59" s="94" t="s">
        <v>129</v>
      </c>
      <c r="D59" s="144" t="s">
        <v>15</v>
      </c>
      <c r="E59" s="144"/>
      <c r="F59" s="34">
        <f>H59</f>
        <v>350000</v>
      </c>
      <c r="G59" s="34"/>
      <c r="H59" s="34">
        <f>I59</f>
        <v>350000</v>
      </c>
      <c r="I59" s="75">
        <v>350000</v>
      </c>
      <c r="L59" s="64"/>
    </row>
    <row r="60" spans="1:11" ht="13.5" customHeight="1">
      <c r="A60" s="36" t="s">
        <v>131</v>
      </c>
      <c r="B60" s="82" t="s">
        <v>26</v>
      </c>
      <c r="C60" s="95"/>
      <c r="D60" s="151" t="s">
        <v>27</v>
      </c>
      <c r="E60" s="151"/>
      <c r="F60" s="32">
        <f>F61</f>
        <v>71296495</v>
      </c>
      <c r="G60" s="32">
        <f>G61</f>
        <v>0</v>
      </c>
      <c r="H60" s="32">
        <f>H61</f>
        <v>69462804</v>
      </c>
      <c r="I60" s="60">
        <f>I61</f>
        <v>5750000</v>
      </c>
      <c r="J60" s="19"/>
      <c r="K60" s="5"/>
    </row>
    <row r="61" spans="1:12" s="63" customFormat="1" ht="13.5" customHeight="1">
      <c r="A61" s="36" t="s">
        <v>130</v>
      </c>
      <c r="B61" s="83">
        <v>150101</v>
      </c>
      <c r="C61" s="93" t="s">
        <v>90</v>
      </c>
      <c r="D61" s="147" t="s">
        <v>4</v>
      </c>
      <c r="E61" s="147"/>
      <c r="F61" s="74">
        <f>SUM(F62:F75)</f>
        <v>71296495</v>
      </c>
      <c r="G61" s="40"/>
      <c r="H61" s="34">
        <f>SUM(H62:H75)</f>
        <v>69462804</v>
      </c>
      <c r="I61" s="75">
        <f>SUM(I62:I75)</f>
        <v>5750000</v>
      </c>
      <c r="J61" s="66"/>
      <c r="K61" s="66"/>
      <c r="L61" s="64"/>
    </row>
    <row r="62" spans="1:12" s="63" customFormat="1" ht="30.75" customHeight="1">
      <c r="A62" s="128"/>
      <c r="B62" s="44"/>
      <c r="C62" s="84"/>
      <c r="D62" s="174" t="s">
        <v>83</v>
      </c>
      <c r="E62" s="175"/>
      <c r="F62" s="34">
        <v>15228316</v>
      </c>
      <c r="G62" s="34"/>
      <c r="H62" s="34">
        <v>15164316</v>
      </c>
      <c r="I62" s="35">
        <v>50000</v>
      </c>
      <c r="J62" s="66"/>
      <c r="L62" s="64"/>
    </row>
    <row r="63" spans="1:12" s="63" customFormat="1" ht="16.5" customHeight="1">
      <c r="A63" s="129"/>
      <c r="B63" s="87"/>
      <c r="C63" s="85"/>
      <c r="D63" s="176" t="s">
        <v>84</v>
      </c>
      <c r="E63" s="177"/>
      <c r="F63" s="34">
        <v>260000</v>
      </c>
      <c r="G63" s="34"/>
      <c r="H63" s="34">
        <v>260000</v>
      </c>
      <c r="I63" s="35">
        <v>150000</v>
      </c>
      <c r="J63" s="66"/>
      <c r="L63" s="64"/>
    </row>
    <row r="64" spans="1:12" s="63" customFormat="1" ht="44.25" customHeight="1">
      <c r="A64" s="136"/>
      <c r="B64" s="88"/>
      <c r="C64" s="86"/>
      <c r="D64" s="176" t="s">
        <v>180</v>
      </c>
      <c r="E64" s="177"/>
      <c r="F64" s="34">
        <v>378250</v>
      </c>
      <c r="G64" s="34">
        <v>87</v>
      </c>
      <c r="H64" s="34">
        <v>50000</v>
      </c>
      <c r="I64" s="35">
        <v>50000</v>
      </c>
      <c r="L64" s="64"/>
    </row>
    <row r="65" spans="1:12" s="63" customFormat="1" ht="43.5" customHeight="1">
      <c r="A65" s="129"/>
      <c r="B65" s="87"/>
      <c r="C65" s="85"/>
      <c r="D65" s="176" t="s">
        <v>181</v>
      </c>
      <c r="E65" s="177"/>
      <c r="F65" s="34">
        <v>100000</v>
      </c>
      <c r="G65" s="34"/>
      <c r="H65" s="34">
        <v>100000</v>
      </c>
      <c r="I65" s="35">
        <v>100000</v>
      </c>
      <c r="L65" s="64"/>
    </row>
    <row r="66" spans="1:12" s="63" customFormat="1" ht="29.25" customHeight="1">
      <c r="A66" s="169"/>
      <c r="B66" s="168"/>
      <c r="C66" s="167"/>
      <c r="D66" s="176" t="s">
        <v>167</v>
      </c>
      <c r="E66" s="177"/>
      <c r="F66" s="34">
        <v>100000</v>
      </c>
      <c r="G66" s="34"/>
      <c r="H66" s="34">
        <v>100000</v>
      </c>
      <c r="I66" s="35">
        <v>100000</v>
      </c>
      <c r="J66" s="164"/>
      <c r="K66" s="164"/>
      <c r="L66" s="64"/>
    </row>
    <row r="67" spans="1:12" s="63" customFormat="1" ht="16.5" customHeight="1">
      <c r="A67" s="169"/>
      <c r="B67" s="168"/>
      <c r="C67" s="167"/>
      <c r="D67" s="176" t="s">
        <v>168</v>
      </c>
      <c r="E67" s="177"/>
      <c r="F67" s="34">
        <v>312598</v>
      </c>
      <c r="G67" s="34">
        <v>1</v>
      </c>
      <c r="H67" s="34">
        <v>292198</v>
      </c>
      <c r="I67" s="35">
        <v>200000</v>
      </c>
      <c r="L67" s="64"/>
    </row>
    <row r="68" spans="1:12" s="63" customFormat="1" ht="31.5" customHeight="1">
      <c r="A68" s="169"/>
      <c r="B68" s="168"/>
      <c r="C68" s="167"/>
      <c r="D68" s="176" t="s">
        <v>185</v>
      </c>
      <c r="E68" s="177"/>
      <c r="F68" s="34">
        <v>500000</v>
      </c>
      <c r="G68" s="34"/>
      <c r="H68" s="34">
        <v>500000</v>
      </c>
      <c r="I68" s="35">
        <v>500000</v>
      </c>
      <c r="L68" s="64"/>
    </row>
    <row r="69" spans="1:12" s="63" customFormat="1" ht="30" customHeight="1">
      <c r="A69" s="129"/>
      <c r="B69" s="87"/>
      <c r="C69" s="85"/>
      <c r="D69" s="165" t="s">
        <v>182</v>
      </c>
      <c r="E69" s="166"/>
      <c r="F69" s="34">
        <v>1082000</v>
      </c>
      <c r="G69" s="34">
        <v>35</v>
      </c>
      <c r="H69" s="34">
        <v>700000</v>
      </c>
      <c r="I69" s="35">
        <v>700000</v>
      </c>
      <c r="L69" s="64"/>
    </row>
    <row r="70" spans="1:12" s="63" customFormat="1" ht="28.5" customHeight="1">
      <c r="A70" s="129"/>
      <c r="B70" s="87"/>
      <c r="C70" s="85"/>
      <c r="D70" s="176" t="s">
        <v>169</v>
      </c>
      <c r="E70" s="177"/>
      <c r="F70" s="34">
        <v>3000000</v>
      </c>
      <c r="G70" s="34"/>
      <c r="H70" s="34">
        <v>3000000</v>
      </c>
      <c r="I70" s="35">
        <v>300000</v>
      </c>
      <c r="J70" s="9"/>
      <c r="K70" s="76"/>
      <c r="L70" s="64"/>
    </row>
    <row r="71" spans="1:12" s="63" customFormat="1" ht="41.25" customHeight="1">
      <c r="A71" s="129"/>
      <c r="B71" s="87"/>
      <c r="C71" s="85"/>
      <c r="D71" s="178" t="s">
        <v>186</v>
      </c>
      <c r="E71" s="179"/>
      <c r="F71" s="34">
        <v>300000</v>
      </c>
      <c r="G71" s="34"/>
      <c r="H71" s="34">
        <v>300000</v>
      </c>
      <c r="I71" s="35">
        <v>300000</v>
      </c>
      <c r="J71" s="77"/>
      <c r="K71" s="65"/>
      <c r="L71" s="64"/>
    </row>
    <row r="72" spans="1:16" s="63" customFormat="1" ht="28.5" customHeight="1">
      <c r="A72" s="129"/>
      <c r="B72" s="87"/>
      <c r="C72" s="85"/>
      <c r="D72" s="180" t="s">
        <v>170</v>
      </c>
      <c r="E72" s="181"/>
      <c r="F72" s="34">
        <v>6394390</v>
      </c>
      <c r="G72" s="34" t="s">
        <v>172</v>
      </c>
      <c r="H72" s="34">
        <v>6392790</v>
      </c>
      <c r="I72" s="35">
        <v>2000000</v>
      </c>
      <c r="J72" s="13"/>
      <c r="K72" s="65"/>
      <c r="L72" s="67"/>
      <c r="M72" s="65"/>
      <c r="N72" s="65"/>
      <c r="O72" s="65"/>
      <c r="P72" s="65"/>
    </row>
    <row r="73" spans="1:12" s="63" customFormat="1" ht="28.5" customHeight="1">
      <c r="A73" s="129"/>
      <c r="B73" s="87"/>
      <c r="C73" s="85"/>
      <c r="D73" s="174" t="s">
        <v>184</v>
      </c>
      <c r="E73" s="175"/>
      <c r="F73" s="34">
        <v>2339000</v>
      </c>
      <c r="G73" s="34" t="s">
        <v>172</v>
      </c>
      <c r="H73" s="34">
        <v>2339000</v>
      </c>
      <c r="I73" s="35">
        <v>200000</v>
      </c>
      <c r="L73" s="64"/>
    </row>
    <row r="74" spans="1:12" s="63" customFormat="1" ht="30" customHeight="1">
      <c r="A74" s="129"/>
      <c r="B74" s="87"/>
      <c r="C74" s="85"/>
      <c r="D74" s="176" t="s">
        <v>171</v>
      </c>
      <c r="E74" s="177"/>
      <c r="F74" s="34">
        <v>40000000</v>
      </c>
      <c r="G74" s="34"/>
      <c r="H74" s="34">
        <v>40000000</v>
      </c>
      <c r="I74" s="35">
        <v>950000</v>
      </c>
      <c r="L74" s="64"/>
    </row>
    <row r="75" spans="1:12" s="63" customFormat="1" ht="27.75" customHeight="1">
      <c r="A75" s="129"/>
      <c r="B75" s="87"/>
      <c r="C75" s="85"/>
      <c r="D75" s="176" t="s">
        <v>183</v>
      </c>
      <c r="E75" s="177"/>
      <c r="F75" s="34">
        <v>1301941</v>
      </c>
      <c r="G75" s="34">
        <v>80</v>
      </c>
      <c r="H75" s="34">
        <v>264500</v>
      </c>
      <c r="I75" s="35">
        <v>150000</v>
      </c>
      <c r="L75" s="64"/>
    </row>
    <row r="76" spans="1:16" s="63" customFormat="1" ht="15.75" customHeight="1">
      <c r="A76" s="36" t="s">
        <v>133</v>
      </c>
      <c r="B76" s="97">
        <v>250404</v>
      </c>
      <c r="C76" s="81" t="s">
        <v>116</v>
      </c>
      <c r="D76" s="62" t="s">
        <v>30</v>
      </c>
      <c r="E76" s="39" t="s">
        <v>22</v>
      </c>
      <c r="F76" s="47">
        <v>371000</v>
      </c>
      <c r="G76" s="49"/>
      <c r="H76" s="47">
        <v>310000</v>
      </c>
      <c r="I76" s="35">
        <f>300000+10000</f>
        <v>310000</v>
      </c>
      <c r="J76" s="9"/>
      <c r="K76" s="65"/>
      <c r="L76" s="67"/>
      <c r="M76" s="65"/>
      <c r="N76" s="65"/>
      <c r="O76" s="65"/>
      <c r="P76" s="65"/>
    </row>
    <row r="77" spans="1:16" ht="16.5" customHeight="1">
      <c r="A77" s="127"/>
      <c r="B77" s="79" t="s">
        <v>50</v>
      </c>
      <c r="C77" s="79"/>
      <c r="D77" s="149" t="s">
        <v>51</v>
      </c>
      <c r="E77" s="149"/>
      <c r="F77" s="131">
        <f>F79</f>
        <v>990000</v>
      </c>
      <c r="G77" s="42">
        <f>G79</f>
        <v>0</v>
      </c>
      <c r="H77" s="42">
        <f>H79</f>
        <v>990000</v>
      </c>
      <c r="I77" s="68">
        <f>I79</f>
        <v>990000</v>
      </c>
      <c r="J77" s="5"/>
      <c r="K77" s="5"/>
      <c r="L77" s="13"/>
      <c r="M77" s="5"/>
      <c r="N77" s="5"/>
      <c r="O77" s="5"/>
      <c r="P77" s="5"/>
    </row>
    <row r="78" spans="1:16" ht="16.5" customHeight="1">
      <c r="A78" s="36" t="s">
        <v>147</v>
      </c>
      <c r="B78" s="82" t="s">
        <v>26</v>
      </c>
      <c r="C78" s="82"/>
      <c r="D78" s="151" t="s">
        <v>27</v>
      </c>
      <c r="E78" s="151"/>
      <c r="F78" s="72">
        <f>F79</f>
        <v>990000</v>
      </c>
      <c r="G78" s="42">
        <f>G79</f>
        <v>0</v>
      </c>
      <c r="H78" s="42">
        <f>H79</f>
        <v>990000</v>
      </c>
      <c r="I78" s="68">
        <f>I79</f>
        <v>990000</v>
      </c>
      <c r="J78" s="5"/>
      <c r="K78" s="5"/>
      <c r="L78" s="13"/>
      <c r="M78" s="5"/>
      <c r="N78" s="5"/>
      <c r="O78" s="5"/>
      <c r="P78" s="5"/>
    </row>
    <row r="79" spans="1:16" s="3" customFormat="1" ht="14.25" customHeight="1">
      <c r="A79" s="36" t="s">
        <v>149</v>
      </c>
      <c r="B79" s="80" t="s">
        <v>52</v>
      </c>
      <c r="C79" s="80" t="s">
        <v>148</v>
      </c>
      <c r="D79" s="147" t="s">
        <v>53</v>
      </c>
      <c r="E79" s="147"/>
      <c r="F79" s="106">
        <f>F80</f>
        <v>990000</v>
      </c>
      <c r="G79" s="47"/>
      <c r="H79" s="47">
        <f>H80</f>
        <v>990000</v>
      </c>
      <c r="I79" s="109">
        <f>I80</f>
        <v>990000</v>
      </c>
      <c r="J79" s="11"/>
      <c r="K79" s="11"/>
      <c r="L79" s="18"/>
      <c r="M79" s="11"/>
      <c r="N79" s="11"/>
      <c r="O79" s="11"/>
      <c r="P79" s="11"/>
    </row>
    <row r="80" spans="1:16" ht="29.25" customHeight="1">
      <c r="A80" s="127"/>
      <c r="B80" s="98"/>
      <c r="C80" s="98"/>
      <c r="D80" s="144" t="s">
        <v>82</v>
      </c>
      <c r="E80" s="144"/>
      <c r="F80" s="74">
        <v>990000</v>
      </c>
      <c r="G80" s="49"/>
      <c r="H80" s="34">
        <v>990000</v>
      </c>
      <c r="I80" s="75">
        <v>990000</v>
      </c>
      <c r="J80" s="5"/>
      <c r="K80" s="5"/>
      <c r="L80" s="13"/>
      <c r="M80" s="5"/>
      <c r="N80" s="5"/>
      <c r="O80" s="5"/>
      <c r="P80" s="5"/>
    </row>
    <row r="81" spans="1:16" ht="18" customHeight="1">
      <c r="A81" s="127"/>
      <c r="B81" s="79" t="s">
        <v>55</v>
      </c>
      <c r="C81" s="79"/>
      <c r="D81" s="153" t="s">
        <v>68</v>
      </c>
      <c r="E81" s="153"/>
      <c r="F81" s="72">
        <f>F82</f>
        <v>17200</v>
      </c>
      <c r="G81" s="42">
        <f>G82</f>
        <v>0</v>
      </c>
      <c r="H81" s="42">
        <f>H82</f>
        <v>17200</v>
      </c>
      <c r="I81" s="68">
        <f>I82</f>
        <v>17200</v>
      </c>
      <c r="J81" s="5"/>
      <c r="K81" s="5"/>
      <c r="L81" s="13"/>
      <c r="M81" s="5"/>
      <c r="N81" s="5"/>
      <c r="O81" s="5"/>
      <c r="P81" s="5"/>
    </row>
    <row r="82" spans="1:16" ht="15.75" customHeight="1">
      <c r="A82" s="36" t="s">
        <v>144</v>
      </c>
      <c r="B82" s="97">
        <v>250404</v>
      </c>
      <c r="C82" s="81" t="s">
        <v>116</v>
      </c>
      <c r="D82" s="48" t="s">
        <v>30</v>
      </c>
      <c r="E82" s="39" t="s">
        <v>22</v>
      </c>
      <c r="F82" s="106">
        <v>17200</v>
      </c>
      <c r="G82" s="49"/>
      <c r="H82" s="47">
        <v>17200</v>
      </c>
      <c r="I82" s="109">
        <v>17200</v>
      </c>
      <c r="J82" s="5"/>
      <c r="K82" s="5"/>
      <c r="L82" s="13"/>
      <c r="M82" s="5"/>
      <c r="N82" s="5"/>
      <c r="O82" s="5"/>
      <c r="P82" s="5"/>
    </row>
    <row r="83" spans="1:16" s="3" customFormat="1" ht="27.75" customHeight="1">
      <c r="A83" s="130"/>
      <c r="B83" s="79" t="s">
        <v>57</v>
      </c>
      <c r="C83" s="79"/>
      <c r="D83" s="154" t="s">
        <v>58</v>
      </c>
      <c r="E83" s="154"/>
      <c r="F83" s="72">
        <f>F84</f>
        <v>8600</v>
      </c>
      <c r="G83" s="42">
        <f>G84</f>
        <v>0</v>
      </c>
      <c r="H83" s="42">
        <f>H84</f>
        <v>8600</v>
      </c>
      <c r="I83" s="68">
        <f>I84</f>
        <v>8600</v>
      </c>
      <c r="J83" s="11"/>
      <c r="K83" s="11"/>
      <c r="L83" s="18"/>
      <c r="M83" s="11"/>
      <c r="N83" s="11"/>
      <c r="O83" s="11"/>
      <c r="P83" s="11"/>
    </row>
    <row r="84" spans="1:16" ht="17.25" customHeight="1">
      <c r="A84" s="36" t="s">
        <v>145</v>
      </c>
      <c r="B84" s="97">
        <v>250404</v>
      </c>
      <c r="C84" s="81" t="s">
        <v>116</v>
      </c>
      <c r="D84" s="48" t="s">
        <v>30</v>
      </c>
      <c r="E84" s="39" t="s">
        <v>22</v>
      </c>
      <c r="F84" s="106">
        <v>8600</v>
      </c>
      <c r="G84" s="49"/>
      <c r="H84" s="47">
        <v>8600</v>
      </c>
      <c r="I84" s="109">
        <v>8600</v>
      </c>
      <c r="J84" s="5"/>
      <c r="K84" s="5"/>
      <c r="L84" s="13"/>
      <c r="M84" s="5"/>
      <c r="N84" s="5"/>
      <c r="O84" s="5"/>
      <c r="P84" s="5"/>
    </row>
    <row r="85" spans="1:16" ht="15" customHeight="1">
      <c r="A85" s="127"/>
      <c r="B85" s="79" t="s">
        <v>39</v>
      </c>
      <c r="C85" s="79"/>
      <c r="D85" s="153" t="s">
        <v>40</v>
      </c>
      <c r="E85" s="153"/>
      <c r="F85" s="72">
        <f>F86</f>
        <v>10000</v>
      </c>
      <c r="G85" s="42">
        <f>G86</f>
        <v>0</v>
      </c>
      <c r="H85" s="42">
        <f>H86</f>
        <v>10000</v>
      </c>
      <c r="I85" s="68">
        <f>I86</f>
        <v>10000</v>
      </c>
      <c r="J85" s="5"/>
      <c r="K85" s="5"/>
      <c r="L85" s="13"/>
      <c r="M85" s="5"/>
      <c r="N85" s="5"/>
      <c r="O85" s="5"/>
      <c r="P85" s="5"/>
    </row>
    <row r="86" spans="1:16" ht="15.75" customHeight="1" thickBot="1">
      <c r="A86" s="43" t="s">
        <v>146</v>
      </c>
      <c r="B86" s="115">
        <v>250404</v>
      </c>
      <c r="C86" s="116" t="s">
        <v>116</v>
      </c>
      <c r="D86" s="44" t="s">
        <v>30</v>
      </c>
      <c r="E86" s="56" t="s">
        <v>22</v>
      </c>
      <c r="F86" s="133">
        <v>10000</v>
      </c>
      <c r="G86" s="54"/>
      <c r="H86" s="45">
        <v>10000</v>
      </c>
      <c r="I86" s="134">
        <v>10000</v>
      </c>
      <c r="J86" s="55"/>
      <c r="K86" s="13"/>
      <c r="L86" s="13"/>
      <c r="M86" s="5"/>
      <c r="N86" s="5"/>
      <c r="O86" s="5"/>
      <c r="P86" s="5"/>
    </row>
    <row r="87" spans="1:16" s="2" customFormat="1" ht="18" customHeight="1" thickBot="1">
      <c r="A87" s="117"/>
      <c r="B87" s="118"/>
      <c r="C87" s="119"/>
      <c r="D87" s="160" t="s">
        <v>20</v>
      </c>
      <c r="E87" s="160"/>
      <c r="F87" s="135">
        <f>F85+F83+F81+F77+F45+F43+F32+F30+F23+F19+F16+F11+F9</f>
        <v>126731793</v>
      </c>
      <c r="G87" s="135">
        <f>G85+G83+G81+G77+G45+G43+G32+G30+G23+G19+G16+G11+G9</f>
        <v>0</v>
      </c>
      <c r="H87" s="135">
        <f>H85+H83+H81+H77+H45+H43+H32+H30+H23+H19+H16+H11+H9</f>
        <v>122403894</v>
      </c>
      <c r="I87" s="132">
        <f>I85+I83+I81+I77+I45+I43+I32+I30+I23+I19+I16+I11+I9</f>
        <v>56100000</v>
      </c>
      <c r="J87" s="12"/>
      <c r="K87" s="12"/>
      <c r="L87" s="24"/>
      <c r="M87" s="15"/>
      <c r="N87" s="15"/>
      <c r="O87" s="15"/>
      <c r="P87" s="15"/>
    </row>
    <row r="88" spans="1:16" s="2" customFormat="1" ht="13.5" customHeight="1">
      <c r="A88" s="103"/>
      <c r="B88" s="99"/>
      <c r="C88" s="99"/>
      <c r="D88" s="100"/>
      <c r="E88" s="100"/>
      <c r="F88" s="19"/>
      <c r="G88" s="19"/>
      <c r="H88" s="19"/>
      <c r="I88" s="19"/>
      <c r="J88" s="12"/>
      <c r="K88" s="12"/>
      <c r="L88" s="24"/>
      <c r="M88" s="15"/>
      <c r="N88" s="15"/>
      <c r="O88" s="15"/>
      <c r="P88" s="15"/>
    </row>
    <row r="89" spans="1:16" s="2" customFormat="1" ht="12" customHeight="1">
      <c r="A89" s="104"/>
      <c r="B89" s="91"/>
      <c r="C89" s="91"/>
      <c r="D89" s="114"/>
      <c r="E89" s="114"/>
      <c r="F89" s="91"/>
      <c r="G89" s="91"/>
      <c r="H89" s="91"/>
      <c r="I89" s="19"/>
      <c r="J89" s="12"/>
      <c r="K89" s="12"/>
      <c r="L89" s="22"/>
      <c r="M89" s="15"/>
      <c r="N89" s="15"/>
      <c r="O89" s="15"/>
      <c r="P89" s="15"/>
    </row>
    <row r="90" spans="1:10" ht="16.5" customHeight="1">
      <c r="A90" s="159" t="s">
        <v>71</v>
      </c>
      <c r="B90" s="159"/>
      <c r="C90" s="159"/>
      <c r="D90" s="159"/>
      <c r="E90" s="159"/>
      <c r="F90" s="140"/>
      <c r="G90" s="140" t="s">
        <v>45</v>
      </c>
      <c r="H90" s="159" t="s">
        <v>72</v>
      </c>
      <c r="I90" s="159"/>
      <c r="J90" s="8"/>
    </row>
    <row r="91" spans="1:10" ht="15.75" customHeight="1">
      <c r="A91" s="159"/>
      <c r="B91" s="159"/>
      <c r="C91" s="159"/>
      <c r="D91" s="159"/>
      <c r="E91" s="159"/>
      <c r="H91" s="59"/>
      <c r="I91" s="73"/>
      <c r="J91" s="58"/>
    </row>
    <row r="92" spans="1:10" ht="18.75" customHeight="1">
      <c r="A92" s="105"/>
      <c r="B92" s="57"/>
      <c r="C92" s="57"/>
      <c r="D92" s="113"/>
      <c r="E92" s="113"/>
      <c r="H92" s="20"/>
      <c r="I92" s="19"/>
      <c r="J92" s="58"/>
    </row>
  </sheetData>
  <mergeCells count="82">
    <mergeCell ref="H90:I90"/>
    <mergeCell ref="A91:E91"/>
    <mergeCell ref="A7:A8"/>
    <mergeCell ref="B7:B8"/>
    <mergeCell ref="C7:C8"/>
    <mergeCell ref="D7:E7"/>
    <mergeCell ref="D8:E8"/>
    <mergeCell ref="A90:E90"/>
    <mergeCell ref="F90:G90"/>
    <mergeCell ref="D77:E77"/>
    <mergeCell ref="D78:E78"/>
    <mergeCell ref="D79:E79"/>
    <mergeCell ref="D87:E87"/>
    <mergeCell ref="D80:E80"/>
    <mergeCell ref="D81:E81"/>
    <mergeCell ref="D83:E83"/>
    <mergeCell ref="D85:E85"/>
    <mergeCell ref="D30:E30"/>
    <mergeCell ref="D43:E43"/>
    <mergeCell ref="D27:E27"/>
    <mergeCell ref="D28:E28"/>
    <mergeCell ref="D40:E40"/>
    <mergeCell ref="D41:E41"/>
    <mergeCell ref="D42:E42"/>
    <mergeCell ref="D38:E38"/>
    <mergeCell ref="D39:E39"/>
    <mergeCell ref="D32:E32"/>
    <mergeCell ref="D9:E9"/>
    <mergeCell ref="D25:E25"/>
    <mergeCell ref="D35:E35"/>
    <mergeCell ref="D36:E36"/>
    <mergeCell ref="D19:E19"/>
    <mergeCell ref="D21:E21"/>
    <mergeCell ref="D22:E22"/>
    <mergeCell ref="D23:E23"/>
    <mergeCell ref="D26:E26"/>
    <mergeCell ref="D29:E29"/>
    <mergeCell ref="D49:E49"/>
    <mergeCell ref="D51:E51"/>
    <mergeCell ref="D48:E48"/>
    <mergeCell ref="D52:E52"/>
    <mergeCell ref="D75:E75"/>
    <mergeCell ref="D71:E71"/>
    <mergeCell ref="D72:E72"/>
    <mergeCell ref="D73:E73"/>
    <mergeCell ref="D74:E74"/>
    <mergeCell ref="D67:E67"/>
    <mergeCell ref="D68:E68"/>
    <mergeCell ref="D69:E69"/>
    <mergeCell ref="D70:E70"/>
    <mergeCell ref="D64:E64"/>
    <mergeCell ref="D65:E65"/>
    <mergeCell ref="D66:E66"/>
    <mergeCell ref="J66:K66"/>
    <mergeCell ref="D60:E60"/>
    <mergeCell ref="D61:E61"/>
    <mergeCell ref="D62:E62"/>
    <mergeCell ref="D63:E63"/>
    <mergeCell ref="D57:E57"/>
    <mergeCell ref="D58:E58"/>
    <mergeCell ref="D59:E59"/>
    <mergeCell ref="D55:E55"/>
    <mergeCell ref="J7:J8"/>
    <mergeCell ref="L7:L8"/>
    <mergeCell ref="D45:E45"/>
    <mergeCell ref="D47:E47"/>
    <mergeCell ref="D11:E11"/>
    <mergeCell ref="D13:E13"/>
    <mergeCell ref="D14:E14"/>
    <mergeCell ref="D15:E15"/>
    <mergeCell ref="D16:E16"/>
    <mergeCell ref="D18:E18"/>
    <mergeCell ref="C66:C68"/>
    <mergeCell ref="B66:B68"/>
    <mergeCell ref="A66:A68"/>
    <mergeCell ref="A5:I5"/>
    <mergeCell ref="H6:I6"/>
    <mergeCell ref="F7:F8"/>
    <mergeCell ref="G7:G8"/>
    <mergeCell ref="H7:H8"/>
    <mergeCell ref="I7:I8"/>
    <mergeCell ref="D54:E54"/>
  </mergeCells>
  <printOptions/>
  <pageMargins left="0.65" right="0.32" top="0.33" bottom="0.19" header="0.37" footer="0.19"/>
  <pageSetup fitToHeight="3" horizontalDpi="600" verticalDpi="600" orientation="landscape" paperSize="9" scale="81" r:id="rId1"/>
  <rowBreaks count="2" manualBreakCount="2">
    <brk id="33" max="8" man="1"/>
    <brk id="6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Kovaleva_N</cp:lastModifiedBy>
  <cp:lastPrinted>2015-01-12T15:28:12Z</cp:lastPrinted>
  <dcterms:created xsi:type="dcterms:W3CDTF">1996-10-08T23:32:33Z</dcterms:created>
  <dcterms:modified xsi:type="dcterms:W3CDTF">2015-01-16T08:09:34Z</dcterms:modified>
  <cp:category/>
  <cp:version/>
  <cp:contentType/>
  <cp:contentStatus/>
</cp:coreProperties>
</file>