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Реформування" sheetId="1" r:id="rId1"/>
  </sheets>
  <definedNames>
    <definedName name="_xlnm.Print_Area" localSheetId="0">'Реформування'!$A$1:$Q$33</definedName>
  </definedNames>
  <calcPr fullCalcOnLoad="1"/>
</workbook>
</file>

<file path=xl/sharedStrings.xml><?xml version="1.0" encoding="utf-8"?>
<sst xmlns="http://schemas.openxmlformats.org/spreadsheetml/2006/main" count="59" uniqueCount="49">
  <si>
    <t>Начальник відділу сім’ї та молоді Кіровоградської міської ради</t>
  </si>
  <si>
    <t>ВСЬОГО:</t>
  </si>
  <si>
    <t>Обсяг фінансування</t>
  </si>
  <si>
    <t>№ з/п</t>
  </si>
  <si>
    <t>Зміст  заходу</t>
  </si>
  <si>
    <t>Фінансове забезпечення (тис. грн.)</t>
  </si>
  <si>
    <t>Місцевого бюджету</t>
  </si>
  <si>
    <t>Загаль-ний фонд</t>
  </si>
  <si>
    <t>нарахування на заробітну плату</t>
  </si>
  <si>
    <t>видатки на відрядження</t>
  </si>
  <si>
    <t>1.1</t>
  </si>
  <si>
    <t>1.2</t>
  </si>
  <si>
    <t>1.3</t>
  </si>
  <si>
    <t>1.4</t>
  </si>
  <si>
    <t>1.5</t>
  </si>
  <si>
    <t>1.6</t>
  </si>
  <si>
    <t>1.7</t>
  </si>
  <si>
    <t>1.8</t>
  </si>
  <si>
    <t>Термін вико-нання</t>
  </si>
  <si>
    <t>Результат впровад-ження</t>
  </si>
  <si>
    <t>Л.Дорохіна</t>
  </si>
  <si>
    <t>Інших джерел фінансу-вання</t>
  </si>
  <si>
    <t xml:space="preserve">заходів щодо реалізації Міської цільової соціальної програми реформування системи закладів </t>
  </si>
  <si>
    <t>Утримання комунального закладу “Дитячий будинок “Наш дім” Кіровоградської міської ради Кіровоградської області”</t>
  </si>
  <si>
    <t>заробітна плата (15 штатних одиниць)</t>
  </si>
  <si>
    <t>Комуналь-ний заклад “Дитячий будинок “Наш дім” Кіровоградської міської ради Кіровоградської області</t>
  </si>
  <si>
    <t>Можливість дітям зростати в умовах, максималь - но наближених до сімейних</t>
  </si>
  <si>
    <t>придбання матеріалів, обладнання, інвентарю (канцтовари, миючі засоби, меблі, одяг та інше)</t>
  </si>
  <si>
    <t>медикаменти</t>
  </si>
  <si>
    <t>продукти харчування</t>
  </si>
  <si>
    <t>оплата послуг (зв’язку, банку, поточного ремонту, страхування дітей, радіаційний сертифікат, енергонагляд)</t>
  </si>
  <si>
    <t>інші виплати населенню (кишенькові вихованцям)</t>
  </si>
  <si>
    <t xml:space="preserve">Додаток </t>
  </si>
  <si>
    <t xml:space="preserve">до Міської цільової соціальної програми </t>
  </si>
  <si>
    <t xml:space="preserve">реформування системи закладів для </t>
  </si>
  <si>
    <t xml:space="preserve">дітей-сиріт та дітей, позбавлених </t>
  </si>
  <si>
    <t>2015 рік</t>
  </si>
  <si>
    <t>1.9</t>
  </si>
  <si>
    <t>1.10</t>
  </si>
  <si>
    <t>капітальний ремонт</t>
  </si>
  <si>
    <t>комунальні послуги, в тому числі: 
теплопостачання
водопостачання та водовідведення
електроенергія 
інші комунальні послуги</t>
  </si>
  <si>
    <t>2015 -   2017  роки</t>
  </si>
  <si>
    <t>Вико-навці</t>
  </si>
  <si>
    <t>2016 рік</t>
  </si>
  <si>
    <t>2017 рік</t>
  </si>
  <si>
    <t>Всього</t>
  </si>
  <si>
    <t>Спеціаль-ний фонд</t>
  </si>
  <si>
    <t>батьківського піклування на 2015 - 2017 роки</t>
  </si>
  <si>
    <t>для дітей-сиріт та дітей, позбавлених батьківського піклування на 2015 -2017 роки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</si>
</sst>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</numFmts>
  <fonts count="29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10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2" zoomScaleNormal="82" zoomScaleSheetLayoutView="100" zoomScalePageLayoutView="0" workbookViewId="0" topLeftCell="A1">
      <selection activeCell="S32" sqref="S32"/>
    </sheetView>
  </sheetViews>
  <sheetFormatPr defaultColWidth="9.00390625" defaultRowHeight="12.75"/>
  <cols>
    <col min="1" max="1" width="4.75390625" style="1" customWidth="1"/>
    <col min="2" max="2" width="37.125" style="1" customWidth="1"/>
    <col min="3" max="3" width="6.375" style="1" customWidth="1"/>
    <col min="4" max="4" width="9.75390625" style="1" customWidth="1"/>
    <col min="5" max="5" width="8.875" style="1" customWidth="1"/>
    <col min="6" max="6" width="7.75390625" style="1" customWidth="1"/>
    <col min="7" max="7" width="8.875" style="1" customWidth="1"/>
    <col min="8" max="8" width="7.75390625" style="1" customWidth="1"/>
    <col min="9" max="9" width="7.625" style="1" customWidth="1"/>
    <col min="10" max="10" width="8.625" style="1" customWidth="1"/>
    <col min="11" max="11" width="8.75390625" style="1" customWidth="1"/>
    <col min="12" max="13" width="7.75390625" style="1" customWidth="1"/>
    <col min="14" max="14" width="8.00390625" style="1" customWidth="1"/>
    <col min="15" max="15" width="8.75390625" style="1" customWidth="1"/>
    <col min="16" max="16" width="8.00390625" style="1" customWidth="1"/>
    <col min="17" max="17" width="11.375" style="1" customWidth="1"/>
    <col min="18" max="16384" width="8.875" style="1" customWidth="1"/>
  </cols>
  <sheetData>
    <row r="1" s="3" customFormat="1" ht="12.75">
      <c r="L1" s="4" t="s">
        <v>32</v>
      </c>
    </row>
    <row r="2" s="3" customFormat="1" ht="12.75">
      <c r="L2" s="4" t="s">
        <v>33</v>
      </c>
    </row>
    <row r="3" s="3" customFormat="1" ht="12.75" customHeight="1">
      <c r="L3" s="4" t="s">
        <v>34</v>
      </c>
    </row>
    <row r="4" s="3" customFormat="1" ht="12.75">
      <c r="L4" s="4" t="s">
        <v>35</v>
      </c>
    </row>
    <row r="5" s="3" customFormat="1" ht="12.75">
      <c r="L5" s="4" t="s">
        <v>47</v>
      </c>
    </row>
    <row r="6" spans="5:13" s="3" customFormat="1" ht="15.75">
      <c r="E6" s="5" t="s">
        <v>2</v>
      </c>
      <c r="I6" s="5"/>
      <c r="M6" s="5"/>
    </row>
    <row r="7" spans="5:13" s="3" customFormat="1" ht="15.75">
      <c r="E7" s="5" t="s">
        <v>22</v>
      </c>
      <c r="I7" s="5"/>
      <c r="M7" s="5"/>
    </row>
    <row r="8" spans="5:13" s="3" customFormat="1" ht="15.75">
      <c r="E8" s="5" t="s">
        <v>48</v>
      </c>
      <c r="I8" s="5"/>
      <c r="M8" s="5"/>
    </row>
    <row r="9" spans="5:13" s="3" customFormat="1" ht="6" customHeight="1">
      <c r="E9" s="5"/>
      <c r="I9" s="5"/>
      <c r="M9" s="5"/>
    </row>
    <row r="10" spans="1:17" s="6" customFormat="1" ht="13.5" customHeight="1">
      <c r="A10" s="36" t="s">
        <v>3</v>
      </c>
      <c r="B10" s="36" t="s">
        <v>4</v>
      </c>
      <c r="C10" s="36" t="s">
        <v>18</v>
      </c>
      <c r="D10" s="47" t="s">
        <v>42</v>
      </c>
      <c r="E10" s="39" t="s">
        <v>5</v>
      </c>
      <c r="F10" s="35"/>
      <c r="G10" s="35"/>
      <c r="H10" s="35"/>
      <c r="I10" s="34"/>
      <c r="J10" s="35"/>
      <c r="K10" s="35"/>
      <c r="L10" s="35"/>
      <c r="M10" s="34"/>
      <c r="N10" s="35"/>
      <c r="O10" s="35"/>
      <c r="P10" s="41"/>
      <c r="Q10" s="40" t="s">
        <v>19</v>
      </c>
    </row>
    <row r="11" spans="1:17" s="6" customFormat="1" ht="13.5" customHeight="1">
      <c r="A11" s="36"/>
      <c r="B11" s="36"/>
      <c r="C11" s="36"/>
      <c r="D11" s="36"/>
      <c r="E11" s="44" t="s">
        <v>36</v>
      </c>
      <c r="F11" s="45"/>
      <c r="G11" s="45"/>
      <c r="H11" s="46"/>
      <c r="I11" s="44" t="s">
        <v>43</v>
      </c>
      <c r="J11" s="45"/>
      <c r="K11" s="45"/>
      <c r="L11" s="46"/>
      <c r="M11" s="44" t="s">
        <v>44</v>
      </c>
      <c r="N11" s="45"/>
      <c r="O11" s="45"/>
      <c r="P11" s="46"/>
      <c r="Q11" s="36"/>
    </row>
    <row r="12" spans="1:17" s="6" customFormat="1" ht="13.5" customHeight="1">
      <c r="A12" s="36"/>
      <c r="B12" s="36"/>
      <c r="C12" s="36"/>
      <c r="D12" s="36"/>
      <c r="E12" s="42" t="s">
        <v>45</v>
      </c>
      <c r="F12" s="43" t="s">
        <v>6</v>
      </c>
      <c r="G12" s="43"/>
      <c r="H12" s="43" t="s">
        <v>21</v>
      </c>
      <c r="I12" s="42" t="s">
        <v>45</v>
      </c>
      <c r="J12" s="43" t="s">
        <v>6</v>
      </c>
      <c r="K12" s="43"/>
      <c r="L12" s="43" t="s">
        <v>21</v>
      </c>
      <c r="M12" s="42" t="s">
        <v>45</v>
      </c>
      <c r="N12" s="43" t="s">
        <v>6</v>
      </c>
      <c r="O12" s="43"/>
      <c r="P12" s="43" t="s">
        <v>21</v>
      </c>
      <c r="Q12" s="36"/>
    </row>
    <row r="13" spans="1:17" s="6" customFormat="1" ht="57.75" customHeight="1">
      <c r="A13" s="36"/>
      <c r="B13" s="36"/>
      <c r="C13" s="36"/>
      <c r="D13" s="36"/>
      <c r="E13" s="38"/>
      <c r="F13" s="15" t="s">
        <v>7</v>
      </c>
      <c r="G13" s="15" t="s">
        <v>46</v>
      </c>
      <c r="H13" s="43"/>
      <c r="I13" s="38"/>
      <c r="J13" s="15" t="s">
        <v>7</v>
      </c>
      <c r="K13" s="15" t="s">
        <v>46</v>
      </c>
      <c r="L13" s="43"/>
      <c r="M13" s="38"/>
      <c r="N13" s="15" t="s">
        <v>7</v>
      </c>
      <c r="O13" s="15" t="s">
        <v>46</v>
      </c>
      <c r="P13" s="43"/>
      <c r="Q13" s="36"/>
    </row>
    <row r="14" spans="1:17" s="6" customFormat="1" ht="1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</row>
    <row r="15" s="3" customFormat="1" ht="12" hidden="1">
      <c r="A15" s="8"/>
    </row>
    <row r="16" spans="1:17" ht="13.5" hidden="1" thickBot="1">
      <c r="A16" s="9">
        <v>1</v>
      </c>
      <c r="B16" s="10">
        <v>2</v>
      </c>
      <c r="C16" s="10">
        <v>3</v>
      </c>
      <c r="D16" s="10">
        <v>4</v>
      </c>
      <c r="E16" s="10">
        <v>5</v>
      </c>
      <c r="F16" s="10">
        <v>8</v>
      </c>
      <c r="G16" s="10">
        <v>11</v>
      </c>
      <c r="H16" s="10">
        <v>12</v>
      </c>
      <c r="I16" s="10">
        <v>5</v>
      </c>
      <c r="J16" s="10">
        <v>8</v>
      </c>
      <c r="K16" s="10">
        <v>11</v>
      </c>
      <c r="L16" s="10">
        <v>12</v>
      </c>
      <c r="M16" s="10">
        <v>5</v>
      </c>
      <c r="N16" s="10">
        <v>8</v>
      </c>
      <c r="O16" s="10">
        <v>11</v>
      </c>
      <c r="P16" s="10">
        <v>12</v>
      </c>
      <c r="Q16" s="10">
        <v>13</v>
      </c>
    </row>
    <row r="17" spans="1:17" ht="12.75" hidden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26" customFormat="1" ht="42" customHeight="1">
      <c r="A18" s="25">
        <v>1</v>
      </c>
      <c r="B18" s="19" t="s">
        <v>23</v>
      </c>
      <c r="C18" s="42" t="s">
        <v>41</v>
      </c>
      <c r="D18" s="42" t="s">
        <v>25</v>
      </c>
      <c r="E18" s="30">
        <f aca="true" t="shared" si="0" ref="E18:E28">SUM(F18:H18)</f>
        <v>1694.2999999999997</v>
      </c>
      <c r="F18" s="22">
        <f>SUM(F19:F28)</f>
        <v>1499.2999999999997</v>
      </c>
      <c r="G18" s="22">
        <f>SUM(G19:G28)</f>
        <v>195</v>
      </c>
      <c r="H18" s="27">
        <f>SUM(H19:H28)</f>
        <v>0</v>
      </c>
      <c r="I18" s="30">
        <f aca="true" t="shared" si="1" ref="I18:I28">SUM(J18:L18)</f>
        <v>1830.8000000000002</v>
      </c>
      <c r="J18" s="22">
        <f>SUM(J19:J28)</f>
        <v>1620.8000000000002</v>
      </c>
      <c r="K18" s="22">
        <f>SUM(K19:K28)</f>
        <v>210</v>
      </c>
      <c r="L18" s="27">
        <f>SUM(L19:L28)</f>
        <v>0</v>
      </c>
      <c r="M18" s="30">
        <f aca="true" t="shared" si="2" ref="M18:M28">SUM(N18:P18)</f>
        <v>1946.9446</v>
      </c>
      <c r="N18" s="22">
        <f>SUM(N19:N28)</f>
        <v>1722.9446</v>
      </c>
      <c r="O18" s="22">
        <f>SUM(O19:O28)</f>
        <v>224</v>
      </c>
      <c r="P18" s="27">
        <f>SUM(P19:P28)</f>
        <v>0</v>
      </c>
      <c r="Q18" s="42" t="s">
        <v>26</v>
      </c>
    </row>
    <row r="19" spans="1:17" ht="15">
      <c r="A19" s="23" t="s">
        <v>10</v>
      </c>
      <c r="B19" s="12" t="s">
        <v>24</v>
      </c>
      <c r="C19" s="37"/>
      <c r="D19" s="37"/>
      <c r="E19" s="31">
        <f t="shared" si="0"/>
        <v>542.5</v>
      </c>
      <c r="F19" s="32">
        <v>542.5</v>
      </c>
      <c r="G19" s="32"/>
      <c r="H19" s="28"/>
      <c r="I19" s="31">
        <f t="shared" si="1"/>
        <v>586.4</v>
      </c>
      <c r="J19" s="33">
        <v>586.4</v>
      </c>
      <c r="K19" s="32"/>
      <c r="L19" s="28"/>
      <c r="M19" s="31">
        <f t="shared" si="2"/>
        <v>623.4</v>
      </c>
      <c r="N19" s="33">
        <v>623.4</v>
      </c>
      <c r="O19" s="32"/>
      <c r="P19" s="28"/>
      <c r="Q19" s="37"/>
    </row>
    <row r="20" spans="1:17" ht="15">
      <c r="A20" s="23" t="s">
        <v>11</v>
      </c>
      <c r="B20" s="12" t="s">
        <v>8</v>
      </c>
      <c r="C20" s="37"/>
      <c r="D20" s="37"/>
      <c r="E20" s="31">
        <f t="shared" si="0"/>
        <v>196.9</v>
      </c>
      <c r="F20" s="32">
        <v>196.9</v>
      </c>
      <c r="G20" s="32"/>
      <c r="H20" s="29"/>
      <c r="I20" s="31">
        <f t="shared" si="1"/>
        <v>212.9</v>
      </c>
      <c r="J20" s="33">
        <v>212.9</v>
      </c>
      <c r="K20" s="32"/>
      <c r="L20" s="29"/>
      <c r="M20" s="31">
        <f t="shared" si="2"/>
        <v>226.3</v>
      </c>
      <c r="N20" s="33">
        <v>226.3</v>
      </c>
      <c r="O20" s="32"/>
      <c r="P20" s="29"/>
      <c r="Q20" s="37"/>
    </row>
    <row r="21" spans="1:17" ht="43.5" customHeight="1">
      <c r="A21" s="2" t="s">
        <v>12</v>
      </c>
      <c r="B21" s="13" t="s">
        <v>27</v>
      </c>
      <c r="C21" s="37"/>
      <c r="D21" s="37"/>
      <c r="E21" s="31">
        <f t="shared" si="0"/>
        <v>151.9</v>
      </c>
      <c r="F21" s="33">
        <f>2.4+149.5</f>
        <v>151.9</v>
      </c>
      <c r="G21" s="33"/>
      <c r="H21" s="29"/>
      <c r="I21" s="31">
        <f t="shared" si="1"/>
        <v>164.2</v>
      </c>
      <c r="J21" s="33">
        <v>164.2</v>
      </c>
      <c r="K21" s="33"/>
      <c r="L21" s="29"/>
      <c r="M21" s="31">
        <f t="shared" si="2"/>
        <v>174.5446</v>
      </c>
      <c r="N21" s="33">
        <f>J21*106.3/100</f>
        <v>174.5446</v>
      </c>
      <c r="O21" s="33"/>
      <c r="P21" s="29"/>
      <c r="Q21" s="37"/>
    </row>
    <row r="22" spans="1:17" ht="13.5" customHeight="1">
      <c r="A22" s="2" t="s">
        <v>13</v>
      </c>
      <c r="B22" s="13" t="s">
        <v>28</v>
      </c>
      <c r="C22" s="37"/>
      <c r="D22" s="37"/>
      <c r="E22" s="31">
        <f t="shared" si="0"/>
        <v>2.8</v>
      </c>
      <c r="F22" s="33">
        <v>2.8</v>
      </c>
      <c r="G22" s="33"/>
      <c r="H22" s="29"/>
      <c r="I22" s="31">
        <f t="shared" si="1"/>
        <v>3</v>
      </c>
      <c r="J22" s="33">
        <v>3</v>
      </c>
      <c r="K22" s="33"/>
      <c r="L22" s="29"/>
      <c r="M22" s="31">
        <f t="shared" si="2"/>
        <v>3.2</v>
      </c>
      <c r="N22" s="33">
        <v>3.2</v>
      </c>
      <c r="O22" s="33"/>
      <c r="P22" s="29"/>
      <c r="Q22" s="37"/>
    </row>
    <row r="23" spans="1:17" ht="13.5" customHeight="1">
      <c r="A23" s="2" t="s">
        <v>14</v>
      </c>
      <c r="B23" s="13" t="s">
        <v>29</v>
      </c>
      <c r="C23" s="37"/>
      <c r="D23" s="37"/>
      <c r="E23" s="31">
        <f t="shared" si="0"/>
        <v>229.3</v>
      </c>
      <c r="F23" s="33">
        <f>224.3+5</f>
        <v>229.3</v>
      </c>
      <c r="G23" s="33"/>
      <c r="H23" s="29"/>
      <c r="I23" s="31">
        <f t="shared" si="1"/>
        <v>247.9</v>
      </c>
      <c r="J23" s="33">
        <v>247.9</v>
      </c>
      <c r="K23" s="33"/>
      <c r="L23" s="29"/>
      <c r="M23" s="31">
        <f t="shared" si="2"/>
        <v>263.5</v>
      </c>
      <c r="N23" s="33">
        <v>263.5</v>
      </c>
      <c r="O23" s="33"/>
      <c r="P23" s="29"/>
      <c r="Q23" s="37"/>
    </row>
    <row r="24" spans="1:17" ht="43.5" customHeight="1">
      <c r="A24" s="2" t="s">
        <v>15</v>
      </c>
      <c r="B24" s="13" t="s">
        <v>30</v>
      </c>
      <c r="C24" s="37"/>
      <c r="D24" s="37"/>
      <c r="E24" s="31">
        <f t="shared" si="0"/>
        <v>102.5</v>
      </c>
      <c r="F24" s="33">
        <f>7.6+94.9</f>
        <v>102.5</v>
      </c>
      <c r="G24" s="33"/>
      <c r="H24" s="29"/>
      <c r="I24" s="31">
        <f t="shared" si="1"/>
        <v>110.8</v>
      </c>
      <c r="J24" s="33">
        <v>110.8</v>
      </c>
      <c r="K24" s="33"/>
      <c r="L24" s="29"/>
      <c r="M24" s="31">
        <f t="shared" si="2"/>
        <v>117.8</v>
      </c>
      <c r="N24" s="33">
        <v>117.8</v>
      </c>
      <c r="O24" s="33"/>
      <c r="P24" s="29"/>
      <c r="Q24" s="37"/>
    </row>
    <row r="25" spans="1:17" ht="14.25" customHeight="1">
      <c r="A25" s="2" t="s">
        <v>16</v>
      </c>
      <c r="B25" s="12" t="s">
        <v>9</v>
      </c>
      <c r="C25" s="37"/>
      <c r="D25" s="37"/>
      <c r="E25" s="31">
        <f t="shared" si="0"/>
        <v>5</v>
      </c>
      <c r="F25" s="31">
        <v>5</v>
      </c>
      <c r="G25" s="33"/>
      <c r="H25" s="29"/>
      <c r="I25" s="31">
        <f t="shared" si="1"/>
        <v>5.4</v>
      </c>
      <c r="J25" s="33">
        <v>5.4</v>
      </c>
      <c r="K25" s="33"/>
      <c r="L25" s="29"/>
      <c r="M25" s="31">
        <f t="shared" si="2"/>
        <v>5.7</v>
      </c>
      <c r="N25" s="33">
        <v>5.7</v>
      </c>
      <c r="O25" s="33"/>
      <c r="P25" s="29"/>
      <c r="Q25" s="37"/>
    </row>
    <row r="26" spans="1:17" ht="30" customHeight="1">
      <c r="A26" s="2" t="s">
        <v>17</v>
      </c>
      <c r="B26" s="12" t="s">
        <v>31</v>
      </c>
      <c r="C26" s="37"/>
      <c r="D26" s="37"/>
      <c r="E26" s="31">
        <f t="shared" si="0"/>
        <v>26.3</v>
      </c>
      <c r="F26" s="31">
        <v>26.3</v>
      </c>
      <c r="G26" s="33"/>
      <c r="H26" s="29"/>
      <c r="I26" s="31">
        <f t="shared" si="1"/>
        <v>28.5</v>
      </c>
      <c r="J26" s="33">
        <v>28.5</v>
      </c>
      <c r="K26" s="33"/>
      <c r="L26" s="29"/>
      <c r="M26" s="31">
        <f t="shared" si="2"/>
        <v>30.3</v>
      </c>
      <c r="N26" s="33">
        <v>30.3</v>
      </c>
      <c r="O26" s="33"/>
      <c r="P26" s="29"/>
      <c r="Q26" s="37"/>
    </row>
    <row r="27" spans="1:17" ht="72.75" customHeight="1">
      <c r="A27" s="2" t="s">
        <v>37</v>
      </c>
      <c r="B27" s="12" t="s">
        <v>40</v>
      </c>
      <c r="C27" s="37"/>
      <c r="D27" s="37"/>
      <c r="E27" s="31">
        <f t="shared" si="0"/>
        <v>242.1</v>
      </c>
      <c r="F27" s="33">
        <v>242.1</v>
      </c>
      <c r="G27" s="33"/>
      <c r="H27" s="29"/>
      <c r="I27" s="31">
        <f t="shared" si="1"/>
        <v>261.7</v>
      </c>
      <c r="J27" s="33">
        <v>261.7</v>
      </c>
      <c r="K27" s="33"/>
      <c r="L27" s="29"/>
      <c r="M27" s="31">
        <f t="shared" si="2"/>
        <v>278.2</v>
      </c>
      <c r="N27" s="33">
        <v>278.2</v>
      </c>
      <c r="O27" s="33"/>
      <c r="P27" s="29"/>
      <c r="Q27" s="37"/>
    </row>
    <row r="28" spans="1:17" ht="15.75" customHeight="1">
      <c r="A28" s="2" t="s">
        <v>38</v>
      </c>
      <c r="B28" s="12" t="s">
        <v>39</v>
      </c>
      <c r="C28" s="37"/>
      <c r="D28" s="37"/>
      <c r="E28" s="31">
        <f t="shared" si="0"/>
        <v>195</v>
      </c>
      <c r="F28" s="33"/>
      <c r="G28" s="33">
        <v>195</v>
      </c>
      <c r="H28" s="29"/>
      <c r="I28" s="31">
        <f t="shared" si="1"/>
        <v>210</v>
      </c>
      <c r="J28" s="33"/>
      <c r="K28" s="33">
        <v>210</v>
      </c>
      <c r="L28" s="29"/>
      <c r="M28" s="31">
        <f t="shared" si="2"/>
        <v>224</v>
      </c>
      <c r="N28" s="20"/>
      <c r="O28" s="33">
        <v>224</v>
      </c>
      <c r="P28" s="29"/>
      <c r="Q28" s="37"/>
    </row>
    <row r="29" spans="1:17" ht="15">
      <c r="A29" s="16"/>
      <c r="B29" s="17" t="s">
        <v>1</v>
      </c>
      <c r="C29" s="16"/>
      <c r="D29" s="16"/>
      <c r="E29" s="22">
        <f aca="true" t="shared" si="3" ref="E29:P29">E18</f>
        <v>1694.2999999999997</v>
      </c>
      <c r="F29" s="22">
        <f t="shared" si="3"/>
        <v>1499.2999999999997</v>
      </c>
      <c r="G29" s="22">
        <f t="shared" si="3"/>
        <v>195</v>
      </c>
      <c r="H29" s="27">
        <f t="shared" si="3"/>
        <v>0</v>
      </c>
      <c r="I29" s="22">
        <f t="shared" si="3"/>
        <v>1830.8000000000002</v>
      </c>
      <c r="J29" s="22">
        <f t="shared" si="3"/>
        <v>1620.8000000000002</v>
      </c>
      <c r="K29" s="22">
        <f t="shared" si="3"/>
        <v>210</v>
      </c>
      <c r="L29" s="27">
        <f t="shared" si="3"/>
        <v>0</v>
      </c>
      <c r="M29" s="22">
        <f t="shared" si="3"/>
        <v>1946.9446</v>
      </c>
      <c r="N29" s="22">
        <f t="shared" si="3"/>
        <v>1722.9446</v>
      </c>
      <c r="O29" s="22">
        <f t="shared" si="3"/>
        <v>224</v>
      </c>
      <c r="P29" s="27">
        <f t="shared" si="3"/>
        <v>0</v>
      </c>
      <c r="Q29" s="14"/>
    </row>
    <row r="31" spans="2:9" s="24" customFormat="1" ht="15">
      <c r="B31" s="18" t="s">
        <v>0</v>
      </c>
      <c r="I31" s="24" t="s">
        <v>20</v>
      </c>
    </row>
    <row r="38" spans="6:15" ht="12.75">
      <c r="F38" s="21">
        <v>1499.3</v>
      </c>
      <c r="G38" s="21">
        <v>195</v>
      </c>
      <c r="J38" s="33">
        <f>F38*108.1/100</f>
        <v>1620.7432999999999</v>
      </c>
      <c r="K38" s="33">
        <f>G38*108.1/100</f>
        <v>210.795</v>
      </c>
      <c r="N38" s="33">
        <f>J38*106.3/100</f>
        <v>1722.8501278999997</v>
      </c>
      <c r="O38" s="33">
        <f>K38*106.3/100</f>
        <v>224.07508499999997</v>
      </c>
    </row>
  </sheetData>
  <sheetProtection/>
  <mergeCells count="23">
    <mergeCell ref="C18:C28"/>
    <mergeCell ref="D18:D28"/>
    <mergeCell ref="A10:A13"/>
    <mergeCell ref="B10:B13"/>
    <mergeCell ref="C10:C13"/>
    <mergeCell ref="D10:D13"/>
    <mergeCell ref="Q18:Q28"/>
    <mergeCell ref="E10:H10"/>
    <mergeCell ref="Q10:Q13"/>
    <mergeCell ref="F12:G12"/>
    <mergeCell ref="I10:L10"/>
    <mergeCell ref="H12:H13"/>
    <mergeCell ref="E12:E13"/>
    <mergeCell ref="E11:H11"/>
    <mergeCell ref="M11:P11"/>
    <mergeCell ref="M12:M13"/>
    <mergeCell ref="J12:K12"/>
    <mergeCell ref="L12:L13"/>
    <mergeCell ref="M10:P10"/>
    <mergeCell ref="N12:O12"/>
    <mergeCell ref="P12:P13"/>
    <mergeCell ref="I11:L11"/>
    <mergeCell ref="I12:I13"/>
  </mergeCells>
  <printOptions/>
  <pageMargins left="0.11811023622047245" right="0.11811023622047245" top="0.3937007874015748" bottom="0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Наташа</cp:lastModifiedBy>
  <cp:lastPrinted>2014-12-12T13:10:20Z</cp:lastPrinted>
  <dcterms:created xsi:type="dcterms:W3CDTF">2012-03-14T13:02:16Z</dcterms:created>
  <dcterms:modified xsi:type="dcterms:W3CDTF">2014-12-15T13:34:53Z</dcterms:modified>
  <cp:category/>
  <cp:version/>
  <cp:contentType/>
  <cp:contentStatus/>
</cp:coreProperties>
</file>