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720" windowHeight="7320" activeTab="0"/>
  </bookViews>
  <sheets>
    <sheet name="Додаток 5" sheetId="1" r:id="rId1"/>
  </sheets>
  <definedNames>
    <definedName name="_xlnm.Print_Titles" localSheetId="0">'Додаток 5'!$10:$11</definedName>
    <definedName name="_xlnm.Print_Area" localSheetId="0">'Додаток 5'!$A$1:$G$320</definedName>
  </definedNames>
  <calcPr fullCalcOnLoad="1"/>
</workbook>
</file>

<file path=xl/sharedStrings.xml><?xml version="1.0" encoding="utf-8"?>
<sst xmlns="http://schemas.openxmlformats.org/spreadsheetml/2006/main" count="377" uniqueCount="352">
  <si>
    <t>(грн.)</t>
  </si>
  <si>
    <t>Код типової відомчої класифікації видатків місцевих бюджетів</t>
  </si>
  <si>
    <t>Назва головного розпорядника коштів</t>
  </si>
  <si>
    <t xml:space="preserve">Загальний обсяг фінансування будівництва </t>
  </si>
  <si>
    <t xml:space="preserve"> Всього видатків на завершення будівництва об’єктів на майбутні роки </t>
  </si>
  <si>
    <t>Код тимчасової класифікації видатків та кредитування місцевих бюджетів</t>
  </si>
  <si>
    <t xml:space="preserve">Разом видатків на поточний рік </t>
  </si>
  <si>
    <t>Управління капітального будівництва</t>
  </si>
  <si>
    <t>Капітальні вкладення</t>
  </si>
  <si>
    <t>Додаток  5</t>
  </si>
  <si>
    <t>Будівництво 84-х квартирного житлового будинку  за адресою: вул.Генерала Жадова, 22, корпус 1,  102 мікрорайон, м.Кіровоград, позиція № 29 (друга черга будівництва)</t>
  </si>
  <si>
    <t xml:space="preserve">Будівництво водопроводу по пров.Громадянському на дільниці від ВК5  до ВК12 </t>
  </si>
  <si>
    <t xml:space="preserve">Система теплопостачання смт.Нове,  ( 2-га черга ) м.Кіровоград - реконструкція </t>
  </si>
  <si>
    <t>Освіта</t>
  </si>
  <si>
    <t>Дошкiльнi заклади освiти</t>
  </si>
  <si>
    <t>Загальноосвiтнi школи (в т.ч. школа-дитячий садок, iнтернат при школi), спецiалiзованi школи, лiцеї, гiмназiї, колегiуми</t>
  </si>
  <si>
    <t>Капітальний ремонт дитячого будинку сімейного типу Дерев"янків, вул. Врубеля, 22</t>
  </si>
  <si>
    <t>Капітальний ремонт житлових будинків, в тому числі:</t>
  </si>
  <si>
    <t xml:space="preserve">       вул.Пожарського, 7</t>
  </si>
  <si>
    <t xml:space="preserve">       вул. Червонозорівська, 7</t>
  </si>
  <si>
    <t>Капітальний ремонт ДНЗ № 16, смт. Нове</t>
  </si>
  <si>
    <t>070000</t>
  </si>
  <si>
    <t>070101</t>
  </si>
  <si>
    <t>070201</t>
  </si>
  <si>
    <t>070304</t>
  </si>
  <si>
    <t xml:space="preserve">Спецiальнi загальноосвiтнi школи-iнтернати, школи та iншi заклади освiти для дiтей з вадами </t>
  </si>
  <si>
    <t>Капітальний ремонт ЗОШ №4, вул. Калініна, 18</t>
  </si>
  <si>
    <t>Капітальний ремонт  ЗОШ І-ІІІ ступенів № 7 ім.О.Пушкіна, вул.Генерала Шумілова, 30</t>
  </si>
  <si>
    <t>Капітальний ремонт будівлі ЗОШ І-ІІІ ступенів №22,                                              с. Гірниче</t>
  </si>
  <si>
    <t>Капітальний ремонт навчально-виховного комплексу                             "ЗОШ  І-ІІІ ступенів №25, природничо-математичний ліцей”, вул.Леваневського, 2-б</t>
  </si>
  <si>
    <t>070301</t>
  </si>
  <si>
    <t>Капітальний ремонт гімназії нових технологій навчання, вул.Бєляєва, 1</t>
  </si>
  <si>
    <t>Капітальний ремонт НВК “Кіровоградський колегіум-спеціалізований навчальний заклад І-ІІІ ступенів-дошкільний навчальний заклад-центр естетичного виховання”, вул. Володарського, 25</t>
  </si>
  <si>
    <t>Позашкiльнi заклади освiти, заходи iз позашкiльної роботи з дiтьми</t>
  </si>
  <si>
    <t>070401</t>
  </si>
  <si>
    <t>Охорона здоров`я</t>
  </si>
  <si>
    <t>080000</t>
  </si>
  <si>
    <t>Лікарні</t>
  </si>
  <si>
    <t>Капітальний ремонт пральні КЗ "ЛШМД", вул.Короленка, 56</t>
  </si>
  <si>
    <t>Капітальний ремонт приміщення міської стомато-логічної поліклініки № 2, просп.Університетський,29</t>
  </si>
  <si>
    <t>Капітальний ремонт 5-ої міської поліклініки,                                              вул. Космонавта Попова, 9-б</t>
  </si>
  <si>
    <t>Пологовi будинки</t>
  </si>
  <si>
    <t>Капітальний ремонт приміщення дитячої стомато-логічної поліклініки, вул. Жовтневої революції, 31</t>
  </si>
  <si>
    <t>080300</t>
  </si>
  <si>
    <t>080500</t>
  </si>
  <si>
    <t>110000</t>
  </si>
  <si>
    <t>Культура i мистецтво</t>
  </si>
  <si>
    <t>110204</t>
  </si>
  <si>
    <t>Палаци i будинки культури</t>
  </si>
  <si>
    <t>110205</t>
  </si>
  <si>
    <t>Школи естетичного виховання дiтей</t>
  </si>
  <si>
    <t>080101</t>
  </si>
  <si>
    <t>100203</t>
  </si>
  <si>
    <t>Капітальний ремонт міської Дошки Пошани</t>
  </si>
  <si>
    <t>Капітальний ремонт будівлі аварійно-диспетчерської служби 080, вул. Калініна, 3</t>
  </si>
  <si>
    <t>Капітальний ремонт вул. Леніна</t>
  </si>
  <si>
    <t>Капітальний ремонт дорожнього покриття по                       вул. Андріївській</t>
  </si>
  <si>
    <t>170703</t>
  </si>
  <si>
    <t>100302</t>
  </si>
  <si>
    <t xml:space="preserve">Насосна станція "Зона ІІ-А", м.Кіровоград, резервуар чистої води - будівництво </t>
  </si>
  <si>
    <t xml:space="preserve">Будівництво зливової каналізації по вул. Андріївській </t>
  </si>
  <si>
    <t>Теплові мережі, смт.Нове, м.Кіровоград - реконструкція</t>
  </si>
  <si>
    <t>Капітальний ремонт СЗОШ І-ІІІ ступенів №14,                                                          вул. Жовтневої революції, 19</t>
  </si>
  <si>
    <t>Капітальний ремонт будівлі КЗ НВО "Загальноосвітній навчальний заклад І-ІІІ ступенів №16 - дитяґчий юнацький центр"Лідер", пров.Фортечний, 7</t>
  </si>
  <si>
    <t>Капітальний ремонт КЗ «Навчально-виховне об'єднання «ЗОШ  І-ІІІ ступенів № 24 – центр дитячої та юнацької творчості «Оберіг», вул. Тимірязєва, 85</t>
  </si>
  <si>
    <t>Капітальний ремонт КЗ "НВО "Загальноосвітня   школа-інтернат І-ІІІ ступенів з утриманням дітей-сиріт та класами для дітей зі зниженим зором - центр позашкільного виховання", вул.Короленка,46</t>
  </si>
  <si>
    <t xml:space="preserve">Капітальний ремонт неврологічного відділення                                                 КЗ «Центральна міська лікарня м.Кіровограда", вул.Карла Маркса, 28 </t>
  </si>
  <si>
    <t>Назва об’єктів відповідно  до проектно - кошторисної документації; тощо</t>
  </si>
  <si>
    <t>110201</t>
  </si>
  <si>
    <t>Бiблiотеки</t>
  </si>
  <si>
    <t>090000</t>
  </si>
  <si>
    <t>091101</t>
  </si>
  <si>
    <t>Утримання центрів соц.служб для сімеї, дітеї та молоді</t>
  </si>
  <si>
    <t>Полiклiнiки i амбулаторiї (крiм спецiалiзованих полiклiнiк та загальних i спецiалiзованих стоматологiчних полiклiнiк)</t>
  </si>
  <si>
    <t>Загальнi i спецiалiзованi стоматологiчнi полiклiнiки</t>
  </si>
  <si>
    <t>Капітальний реморнт житлового будинку по                                                          вул. Червонозорівській, 7 (проектні роботи )</t>
  </si>
  <si>
    <t>Капітальний ремонт житлового будинку по                                                            вул. Донецькій, 90-б</t>
  </si>
  <si>
    <t>Видатки на проведення робіт, пов`язаних з будiвництвом, реконструкцiєю, ремонтом i утриманням автомобiльних дорiг</t>
  </si>
  <si>
    <t>Комбiнати комунальних пiдприємств, районнi виробничi об`єднання та iншi пiдприємства, установи та організації житлово-комунального господарства</t>
  </si>
  <si>
    <t>Дитячi будинки (в т.ч. сiмейного типу, прийомнi сiм`ї)</t>
  </si>
  <si>
    <t>Найменування коду тимчасової класифікації видатків та кредитування місцевих бюджетів</t>
  </si>
  <si>
    <t>080203</t>
  </si>
  <si>
    <t>070303</t>
  </si>
  <si>
    <t>Газифікація вул. Лисенка, станція Лелеківка, с.Нове                                                  (проектні роботи)</t>
  </si>
  <si>
    <t>Департамент житлово-комунального господарства</t>
  </si>
  <si>
    <t>080</t>
  </si>
  <si>
    <t>Перелік об’єктів, видатки на які у 2011  році будуть проводитися                                                                   за рахунок  коштів бюджету розвитку</t>
  </si>
  <si>
    <t xml:space="preserve">Капітальний ремонт покрівель житлових будинків: </t>
  </si>
  <si>
    <t>вул. Бєляєва,11</t>
  </si>
  <si>
    <t>вул.Червоногвардійська, 46</t>
  </si>
  <si>
    <t>вул. Жовтневої революції, 31</t>
  </si>
  <si>
    <t>вул. Комарова, 48/149</t>
  </si>
  <si>
    <t>вул. Молодіжна, 23</t>
  </si>
  <si>
    <t>вул. Куроп’ятникова, 25</t>
  </si>
  <si>
    <t>вул. Єгорова, 4/7</t>
  </si>
  <si>
    <t>вул. Єгорова, 26</t>
  </si>
  <si>
    <t>вул. Леніна, 16/7</t>
  </si>
  <si>
    <t>вул. Героїв Сталінграда, 5, п. 1</t>
  </si>
  <si>
    <t>вул. Волкова, 28, корп.1, п.2</t>
  </si>
  <si>
    <t>вул. Волкова, 28, корп.1, п.4</t>
  </si>
  <si>
    <t>вул. Волкова, 28, корп.1, п.5</t>
  </si>
  <si>
    <t>вул.Жовтневої революції, 26, корп.4, п.1</t>
  </si>
  <si>
    <t>вул.Жовтневої  революції, 28,  п.2</t>
  </si>
  <si>
    <t>вул. Полтавська, 81, п.2</t>
  </si>
  <si>
    <t>вул.Жовтневої революції, 31,  п.1</t>
  </si>
  <si>
    <t>вул.Жовтневої революції, 31,  п.2</t>
  </si>
  <si>
    <t>вул.Жовтневої революції, 31,  п.3</t>
  </si>
  <si>
    <t>вул.Жовтневої революції, 31,  п.5</t>
  </si>
  <si>
    <t>вул.Жовтневої  революції, 31, п.6</t>
  </si>
  <si>
    <t>вул.Жовтневої  революції, 31, п.7</t>
  </si>
  <si>
    <t>вул. Героїв Сталінграда, 12, корп. 1</t>
  </si>
  <si>
    <t>вул.Волкова, 28, корп.1</t>
  </si>
  <si>
    <t>вул. Тельмана, 10</t>
  </si>
  <si>
    <t xml:space="preserve"> Водопровідно-каналізаційне господарство</t>
  </si>
  <si>
    <t xml:space="preserve">вул. Верхня Биковська                     </t>
  </si>
  <si>
    <t xml:space="preserve">вул. Дзержинського                                 </t>
  </si>
  <si>
    <t xml:space="preserve">вул. Василини                                           </t>
  </si>
  <si>
    <t xml:space="preserve">вул. Покровська                                        </t>
  </si>
  <si>
    <t>вул. Нижня П’ятихатська</t>
  </si>
  <si>
    <t>просп. Винниченка</t>
  </si>
  <si>
    <t>вул. Єгорова</t>
  </si>
  <si>
    <t xml:space="preserve">Капітальний   ремонт  тротуарів </t>
  </si>
  <si>
    <t>вул. Космонавта  Попова</t>
  </si>
  <si>
    <t>Внески органів місцевого самоврядування у статутні фонди підприємств</t>
  </si>
  <si>
    <t>100102</t>
  </si>
  <si>
    <t>Збереження, розвиток, реконструкція та реставрація пам"яток історії та культури</t>
  </si>
  <si>
    <t>Капітальний ремонт приміщення, вул.Медведева, 11</t>
  </si>
  <si>
    <t>006</t>
  </si>
  <si>
    <t>250404</t>
  </si>
  <si>
    <t>Виконавчий комітет міської ради</t>
  </si>
  <si>
    <t>Капітальні видатки</t>
  </si>
  <si>
    <t>020</t>
  </si>
  <si>
    <t xml:space="preserve">Гуманітарний департамент </t>
  </si>
  <si>
    <t>030</t>
  </si>
  <si>
    <t>Управління охорони здоров"я</t>
  </si>
  <si>
    <t>Іншi видатки</t>
  </si>
  <si>
    <t>Капітальний ремонт вбудованого приміщення, пров. Фортечний, 19</t>
  </si>
  <si>
    <t xml:space="preserve"> </t>
  </si>
  <si>
    <t>Капітальний ремонт каналізаційної мережі по                                                      вул. Металургів, с.Нове</t>
  </si>
  <si>
    <t>Охорона здоров"я</t>
  </si>
  <si>
    <t xml:space="preserve"> 080101</t>
  </si>
  <si>
    <t>Пологові будинки</t>
  </si>
  <si>
    <t>080209</t>
  </si>
  <si>
    <t>Музії і виставки</t>
  </si>
  <si>
    <t>Департамент розвитку торгівлі, побутового обслуговування, транспорту та зв'язку</t>
  </si>
  <si>
    <t>235</t>
  </si>
  <si>
    <t>243</t>
  </si>
  <si>
    <t>160101</t>
  </si>
  <si>
    <t>Землеустрій</t>
  </si>
  <si>
    <t>вул. Кременчуцька, 3</t>
  </si>
  <si>
    <t>вул. Кременчуцька, 5</t>
  </si>
  <si>
    <t>130000</t>
  </si>
  <si>
    <t>Фізична культура і спорт</t>
  </si>
  <si>
    <t>Утримання та навчально-тренувальна робота ДЮСШ</t>
  </si>
  <si>
    <t>Станції швидкої та невідкладної медичної допомоги</t>
  </si>
  <si>
    <t>Поліклініки і амбулаторії</t>
  </si>
  <si>
    <t>Загальні і спеціалізовані стоматологічні поліклініки</t>
  </si>
  <si>
    <t xml:space="preserve">Управління земельних відносин та охорони навколишнього природного середовища </t>
  </si>
  <si>
    <t xml:space="preserve">Соціаль-ний захист </t>
  </si>
  <si>
    <t>Реконструкція котельні КЗ "НВО "Загальноосвітня школа-інтернат І-ІІІ ступенів з утриманням дітей-сиріт та класами для дітей зі зниженим зором - центр позашкільного виховання", вул. Короленка, 46 (проектні роботи)</t>
  </si>
  <si>
    <t xml:space="preserve"> та ДНЗ (ясла-садок) №22 "Оленка", вул. Комарова, 60 </t>
  </si>
  <si>
    <t>Капітальний ремонт будівлі, вул. Леніна, 9</t>
  </si>
  <si>
    <t>Капітальний ремонт будівлі ДНЗ № 16 " Дружба ",                                       вул. Металургів, 34-а, с. Нове</t>
  </si>
  <si>
    <t>Капітальний ремонт будівлі ЗОШ І-ІІІ ступенів                                         № 33, вул. Микитенка, 35/21</t>
  </si>
  <si>
    <t>Капітальний ремонт спеціалізованої ЗОШ І-ІІІ ступенів № 32, корп.2, вул.Курортна, 1</t>
  </si>
  <si>
    <t>Капітальний ремонт НВО " Спеціальна загально-освітня школа-дитячий садок для дітей з вадами слуху", вул. Куроп'ятникова, 19</t>
  </si>
  <si>
    <t>Капітальний ремонт бібліотеки №5,                                                                  вул. Водоп"янова, 60</t>
  </si>
  <si>
    <t>Капітальний ремонт дитячої музичної школи                                           № 3, вул. Академіка Корольова, 4</t>
  </si>
  <si>
    <t>Капітальний ремонт приміщення міської санітарно-епідеміологічної станції,                                                          вул. Комарова, 64</t>
  </si>
  <si>
    <t>вул. Варшавська, 2-а</t>
  </si>
  <si>
    <t>вул. Тельмана,5</t>
  </si>
  <si>
    <t>вул. Зінченка, 3-а</t>
  </si>
  <si>
    <t>вул. Жовтневої революції, 37/16</t>
  </si>
  <si>
    <t>вул. Калініна, 22</t>
  </si>
  <si>
    <t>вул. Пушкіна, 66</t>
  </si>
  <si>
    <t>вул. Єгорова, 8</t>
  </si>
  <si>
    <t>вул. Єгорова, 6</t>
  </si>
  <si>
    <t>вул.Жовтневої  революції, 31, п.4</t>
  </si>
  <si>
    <t>Капітальний ремонт ліфтів та проведення експертиз, у тому числі:</t>
  </si>
  <si>
    <t>- експертиза ліфтів</t>
  </si>
  <si>
    <t>- капітальний ремонт ліфтів:</t>
  </si>
  <si>
    <t>вул. Волкова, 28, корп.1, п.6</t>
  </si>
  <si>
    <t>вул.Пацаєва, 12, корп.1, п.1</t>
  </si>
  <si>
    <t>вул.Пацаєва, 12, корп.1, п.2</t>
  </si>
  <si>
    <t>вул.Пацаєва, 12, корп.1, п.3</t>
  </si>
  <si>
    <t>вул.Пацаєва, 14, корп.1, п.3</t>
  </si>
  <si>
    <t>вул.Пацаєва, 14, корп.1, п.4</t>
  </si>
  <si>
    <t>вул.Волкова, 16, корп. 3, п.1</t>
  </si>
  <si>
    <t>вул.Волкова, 16, корп. 3, п.2</t>
  </si>
  <si>
    <t>пров.Ковалівський, 13, п.1</t>
  </si>
  <si>
    <t>вул.Гагаріна. 9, п.1</t>
  </si>
  <si>
    <t>пров.Ковалівський, 13, п.2</t>
  </si>
  <si>
    <t>пров.Ковалівський, 13, п.3</t>
  </si>
  <si>
    <t>пров.Ковалівський, 13, п.4</t>
  </si>
  <si>
    <t>вул.Кропивницького, 80, п.5</t>
  </si>
  <si>
    <t>просп. Перемоги, 12, корп. 1</t>
  </si>
  <si>
    <t>просп. Перемоги, 8, корп. 2</t>
  </si>
  <si>
    <t>вул.Бєляєва,13, корп.2</t>
  </si>
  <si>
    <t>вул.Жовтневої революції, 28</t>
  </si>
  <si>
    <t>вул.Жовтневої революції, 28, корп. 4</t>
  </si>
  <si>
    <t>вул. Бєляєва, 10</t>
  </si>
  <si>
    <t>вул. Бєляєва, 12</t>
  </si>
  <si>
    <t>вул. Волкова, 12</t>
  </si>
  <si>
    <t>вул. Волкова, 26, корп. 1</t>
  </si>
  <si>
    <t>Гідропневматичне очищення системи опалення житлового будинку по вул. Маланюка, 1</t>
  </si>
  <si>
    <t>Гідропневматичне очищення системи опалення житлового будинку по вул. Кропивницького, 80</t>
  </si>
  <si>
    <t>на майдані Богдана Хмельницького)</t>
  </si>
  <si>
    <t>ККПЕМЗО "Міськсвітло"</t>
  </si>
  <si>
    <t>Капітальний ремонт мереж зовнішнього освітлення:</t>
  </si>
  <si>
    <t>вул. Дзержинського</t>
  </si>
  <si>
    <t>вул. Севастопольська</t>
  </si>
  <si>
    <t>вул. Свердлова</t>
  </si>
  <si>
    <t>вул. Козакова</t>
  </si>
  <si>
    <t>вул. Чигиринська</t>
  </si>
  <si>
    <t>містечко АРЗ</t>
  </si>
  <si>
    <t>вул. Повітрянофлотська</t>
  </si>
  <si>
    <t>вул. Комарова</t>
  </si>
  <si>
    <t>вул. Кременчуцька</t>
  </si>
  <si>
    <t>вул. Маріупольська</t>
  </si>
  <si>
    <t>вул.Барболіна</t>
  </si>
  <si>
    <t xml:space="preserve"> вул. Десантників</t>
  </si>
  <si>
    <t>вул. Енергетиків</t>
  </si>
  <si>
    <t>вул. В'ячеслава Чорновола</t>
  </si>
  <si>
    <t>вул. Тимірязєва</t>
  </si>
  <si>
    <t>вул. Володарського</t>
  </si>
  <si>
    <t>вул. Андріївська</t>
  </si>
  <si>
    <t>вул. Київська</t>
  </si>
  <si>
    <t>вул. Габдрахманова (від вул. Жовтневої революції до вул. Панфіловців)</t>
  </si>
  <si>
    <t xml:space="preserve">Капітальний ремонт шляхопроводу по                                                            пров. Об'їзному </t>
  </si>
  <si>
    <t>Капітальний ремонт доріг, у тому числі виготов-лення проектно – кошторисної  документації</t>
  </si>
  <si>
    <t>Капітальні вкладення (погашення кредиторської заборгованості)</t>
  </si>
  <si>
    <t>КП по утриманню шляхів</t>
  </si>
  <si>
    <t>Капітальний ремонт будівлі дошкільного                                      навчального закладу (ясла-садок) №37"Ластівка"                                                       вул. Преображенська, 101</t>
  </si>
  <si>
    <t>Капітальний ремонт СЗОШ І-ІІІ ст. № 6, вул.Тимірязєва, 63</t>
  </si>
  <si>
    <t>Капітальний ремонт інженерних мереж під благо-устрій перехрестя вулиць Пушкіна і Андріївської</t>
  </si>
  <si>
    <t>просп.Комуністичний, 22/12</t>
  </si>
  <si>
    <t>Капітальний ремонт покрівель житлових будинків</t>
  </si>
  <si>
    <t>Капітальний ремонт та промивання мереж теплопостачання</t>
  </si>
  <si>
    <t>Капітальний ремонт та гідродинамічне очищення систем каналізації</t>
  </si>
  <si>
    <t>Капітальний ремон доріг, у тому числі виготовлення проектно-кошторисної документації</t>
  </si>
  <si>
    <t>Будівництво госпфекальної каналізації від будівель                                               по вулицях Лесі Українки, Дарвіна, Кільцевій (проектні роботи)</t>
  </si>
  <si>
    <t>до рішення Кіровоградської міської ради</t>
  </si>
  <si>
    <t>Проведення експертної грошової оцінки земельних ділянок</t>
  </si>
  <si>
    <t>Капітальний ремонт міської станції юних техніків, вул. Яновського, 60</t>
  </si>
  <si>
    <t>Капітальний ремонт покрівлі житлового будинку, вул. Металургів, 7, с. Нове</t>
  </si>
  <si>
    <t>Капітальний ремонт покрівлі житлового будинку, вул. Яновського,153-а</t>
  </si>
  <si>
    <t>090203</t>
  </si>
  <si>
    <t>Благоустрiй мiст</t>
  </si>
  <si>
    <t>Капітальний ремонт житлового фонду місцевих органів влади</t>
  </si>
  <si>
    <t>Благоустрій міст</t>
  </si>
  <si>
    <t>Капітальний ремонт житлового фонду місцевих                                                           органів ради</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</si>
  <si>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які мають особливі заслуги перед Батьківщиною, ветеранам праці, особам, які мають особливі трудові заслуги перед Батьківщиною, вдовам (вдівцям) та батькам померлих (загиблих) осіб, які мають особливі трудові заслуги перед Батьківщиною, жертвам нацистських переслідувань та реабілітованим громадянам, які стали інвалідами внаслідок репресій або є пенсіонерами  (за рахунок субвенції з державного бюджету)</t>
  </si>
  <si>
    <t xml:space="preserve">Відсоток заверше-ності  будівництва об'єктів на майбутні роки </t>
  </si>
  <si>
    <t>Будівництво магістрального водопроводу по                                                                         вул. Лелеківській</t>
  </si>
  <si>
    <t>Газифікація житлового будинку по вул. Толстого,34</t>
  </si>
  <si>
    <t>Будівництво котельні ДНЗ № 73, 31 по пров.Кінному, 3</t>
  </si>
  <si>
    <t>Будівництво котельні КЗ «Навчально-виховне об'єднання «ЗОШ навчальний заклад І-ІІІ ступенів №17 – центр естетичного виховання «Калинка», санаторний ДНЗ (ясла-садок) №65 «Лукомор’я», ДНЗ (ясла-садок) № 48 «Журавочка», вул. Комарова, 54</t>
  </si>
  <si>
    <t>Капітальний ремонт будівлі дошкільного навчального закладу (ясла-садок) №63 "Посмішка",  вул.Героїв Сталінграда, 4-а</t>
  </si>
  <si>
    <t xml:space="preserve">Капітальний ремонт ЗОШ  І-ІІІ ступенів № 10, с Нове, вул.Металургів, 33-а  </t>
  </si>
  <si>
    <t>Капітальний ремонт КЗ "НВО "Школа козацько-лицарського виховання І-ІІ ступенів № 21 - суспільно-гуманітарний ліцей-дошкільний навчальний заклад", вул. Берегова, 1</t>
  </si>
  <si>
    <t>Загальноосвiтнi  школи-iнтернати, загальноосвітні санаторні школи-інтернати</t>
  </si>
  <si>
    <t>Капітальний ремонт дитячого будинку сімейного типу Гаркуш, вул. Тульська, 52-б</t>
  </si>
  <si>
    <t xml:space="preserve">Капітальний ремонт  пологового будинку №1, вул.Олени Журливої,1 </t>
  </si>
  <si>
    <t>Капітальний ремонт приміщення амбулаторії загальної практики - сімейної медицини,                                с. Гірниче, Лінія 10-а ( газове опалення )</t>
  </si>
  <si>
    <t>Капітальний ремонт Будинку культури, Масляниківка, вул.Микитенка,15</t>
  </si>
  <si>
    <t>Капітальний ремонт Кіровоградської дитячої школи мистецтв, с.Нове, вул. Металургів, 18</t>
  </si>
  <si>
    <t>Монтаж лічильників обліку електроенергії ж/б                 по вул. Київській, 35</t>
  </si>
  <si>
    <t>Капітальний ремонт прилеглої до житлового будинку території, просп. Правди, 8, корп.6</t>
  </si>
  <si>
    <t>Капітальний ремонт житлового будинку,                                                 просп. Правди, 8, корп.5</t>
  </si>
  <si>
    <t>Капітальний ремонт житлового будинку,                                                 просп. Правди, 9, корп.1</t>
  </si>
  <si>
    <t xml:space="preserve">       просп.Правди, 7, корп.3</t>
  </si>
  <si>
    <t xml:space="preserve">       просп.Правди, 8, корп.3</t>
  </si>
  <si>
    <t>Капітальний ремонт огорожі набережної р. Інгулу</t>
  </si>
  <si>
    <t>Капітальний ремонт інженерних мереж під благоустрій перехрестя вулиць Верхньої Биковської і Андріївської</t>
  </si>
  <si>
    <t>Капітальний ремонт дитячого майданчика,                                                           вул. Бєлінського</t>
  </si>
  <si>
    <t>вул. Шатила, 3, корп.2</t>
  </si>
  <si>
    <t>вул. Героїв Сталінграда, 12, корп. 2</t>
  </si>
  <si>
    <t>вул. Повітрянофлотська, 67, корп. 2</t>
  </si>
  <si>
    <t>вул. Пацаєва,3, корп.1</t>
  </si>
  <si>
    <t>Капітальний ремонт внутрішньобудинкових  інженерних  мереж</t>
  </si>
  <si>
    <t>Капітальний ремонт житлових будинків, у тому числі балконів, карнизів, цоколів, козирків над входами, відмостків  та влаштування  пандусів  біля житлових будинків, виготовлення проектно-кошторисної документпції:</t>
  </si>
  <si>
    <t>вул. Карла Маркса, 11/11, корп. 6</t>
  </si>
  <si>
    <t>вул.Кірова, 1, п.3</t>
  </si>
  <si>
    <t>вул.Кірова, 1, п.4</t>
  </si>
  <si>
    <t>Ремонт внутрішньодворових доріг із влаштуванням контейнерних майданчиків</t>
  </si>
  <si>
    <t>вул.Пацаєва,3, корп.1</t>
  </si>
  <si>
    <t>вул.Пацаєва,3, корп.3,</t>
  </si>
  <si>
    <t xml:space="preserve">Гідродинамічне очищення каналізації госпфе-кального колектора по вул. Орджонікідзе (від каналізаційного колодця на розі вул. Медведєва та вул. Орджонікідзе по просп. Винниченка до врізки в лівобережний колектор КП "Кіровоградське ВКГ" </t>
  </si>
  <si>
    <t>вул. Дем'яна Бєдного</t>
  </si>
  <si>
    <t>Загальноосвiтнi школи, лiцеї, гiмназiї, колегiуми</t>
  </si>
  <si>
    <t>вул. Волкова ( від вул. Героїв Сталінграда                до вул. Межовий Бульвар)</t>
  </si>
  <si>
    <t xml:space="preserve">Будівництво житлового будинку по вул.Генерала Жадова (позиція №35, проектна документація) </t>
  </si>
  <si>
    <t xml:space="preserve">Добудова Кіровоградського міського соціального гуртожитку для дітей-сиріт та дітей, позбавлених батьківського піклування, вул. Тельмана, 75-г </t>
  </si>
  <si>
    <t>ВСЬОГО бюджет розвитку</t>
  </si>
  <si>
    <t xml:space="preserve">РАЗОМ </t>
  </si>
  <si>
    <t>Будівництво  учбового корпусу  та  спортзалу                 ЗОШ І-ІІІ ступенів № 2, вул. Новгородська, 41</t>
  </si>
  <si>
    <t>Будівництво газової міні-котельні ДНЗ (ясла-садок)    №72 "Гномик", пров.Фортечному, 23-а</t>
  </si>
  <si>
    <t>Капітальний ремонт відділення ЕКГ та ЦСУ КЗ  "Центральна міська лікарня", стаціонар №1,                                   Фортеця, 21</t>
  </si>
  <si>
    <t>Капітальний ремонт будівель "Центральна міська лікарня", стаціонар №1, Фортеця, 21</t>
  </si>
  <si>
    <t>Капітальний ремонт   пральні із заміною  парового котла, стаціонар №1 КЗ "Центральна міська лікарня м.Кіровограда", Фортеця, 21</t>
  </si>
  <si>
    <t>вул. Волкова ( дамба від кардіологічного диспансеру до вул. Родникової )</t>
  </si>
  <si>
    <t>Капітальний ремонт КЗ НВО "Загальноосвітній навчальний заклад І-ІІІ ступенів №1 - дитяґчий юнацький центр"Перлинка", вул.Таврійська, 29/32</t>
  </si>
  <si>
    <t>Капітальний ремонт електричних мереж будівлі по вул.Комарова, 12-а</t>
  </si>
  <si>
    <t>190</t>
  </si>
  <si>
    <t>Управління містобудування та архітектури</t>
  </si>
  <si>
    <r>
      <t xml:space="preserve">Розробка схем та проектних рішень масового застосування </t>
    </r>
    <r>
      <rPr>
        <i/>
        <sz val="10"/>
        <rFont val="Times New Roman"/>
        <family val="1"/>
      </rPr>
      <t>(розробка та корегування містобудівної документації)</t>
    </r>
  </si>
  <si>
    <t>вул. Бєляєва,7, корп. 1</t>
  </si>
  <si>
    <t>вул. В'ячеслава Чорновола,  1-б</t>
  </si>
  <si>
    <t>просп. Комуністичний, 7</t>
  </si>
  <si>
    <t>вул. Героїв Сталінграда, 19</t>
  </si>
  <si>
    <t>вул. Героїв Сталінграда, 9</t>
  </si>
  <si>
    <t>вул. Пацаєва,12, корп. 1</t>
  </si>
  <si>
    <t>вул. Космонавта  Попова, 7, корп. 1</t>
  </si>
  <si>
    <t>вул. Пацаєва,8, корп.4</t>
  </si>
  <si>
    <t>вул. Пацаєва,6, корп.1</t>
  </si>
  <si>
    <t>вул. Маршала Конєва, 23, корп. 4</t>
  </si>
  <si>
    <t>вул. Космонавта  Попова, 18, корп. 1</t>
  </si>
  <si>
    <t>вул.Робоча, 2</t>
  </si>
  <si>
    <t>вул.Хабаровська, 7</t>
  </si>
  <si>
    <t>вул. Червонозорівська, 17</t>
  </si>
  <si>
    <t>вул. Добровольського, 11</t>
  </si>
  <si>
    <t>вул. Академіка Корольова,30</t>
  </si>
  <si>
    <t>вул. Радянська, 4</t>
  </si>
  <si>
    <t>просп. Університетській, 23, корп. 1</t>
  </si>
  <si>
    <t>просп. Університетській, 23, корп. 2</t>
  </si>
  <si>
    <t>просп. Університетській, 27</t>
  </si>
  <si>
    <t>вул. Кіровоградська</t>
  </si>
  <si>
    <t>вул. Богдана Хмельницького</t>
  </si>
  <si>
    <t>вул. Таврична</t>
  </si>
  <si>
    <t>вул. Станіславська</t>
  </si>
  <si>
    <t>вул.Тульська</t>
  </si>
  <si>
    <t>вул. Авіаційна (від вул.Варшавської до вул. Братиславської)</t>
  </si>
  <si>
    <t>вул. Експериментальна-Родимцева</t>
  </si>
  <si>
    <t>вул. Жовтневої Революції, 26, корп.4,3</t>
  </si>
  <si>
    <t xml:space="preserve">  </t>
  </si>
  <si>
    <t xml:space="preserve">Видатки за рахунок субвенції з державного бюджету </t>
  </si>
  <si>
    <t>вул.Космонавта Попова, 20, корп.3, п.1</t>
  </si>
  <si>
    <t>вул.Преображенська,10, п.1</t>
  </si>
  <si>
    <t>вул.Преображенська,10, п.2</t>
  </si>
  <si>
    <t>вул.Космонавта Попова, 20, корп.3, п.2</t>
  </si>
  <si>
    <t>вул.Преображенська, 6, п.5</t>
  </si>
  <si>
    <t>вул.Преображенська, 6, п.6</t>
  </si>
  <si>
    <t>вул.Преображенська,12, п.1</t>
  </si>
  <si>
    <t>вул.Преображенська,12, п.2</t>
  </si>
  <si>
    <t>вул.Космонавта Попова, 20, корп.3, п.3</t>
  </si>
  <si>
    <t>вул.Тельмана, 10</t>
  </si>
  <si>
    <t>вул. Барболіна через вул. Аксьонкіної</t>
  </si>
  <si>
    <t>вул. Калузька</t>
  </si>
  <si>
    <t>вул. Генерала Жадова, 23, корп. 3</t>
  </si>
  <si>
    <t>вул. Генерала Жадова, 23, корп. 2</t>
  </si>
  <si>
    <t>вул. Польмиро Тольятті</t>
  </si>
  <si>
    <t>від  29  грудня  2010  року  № 67</t>
  </si>
</sst>
</file>

<file path=xl/styles.xml><?xml version="1.0" encoding="utf-8"?>
<styleSheet xmlns="http://schemas.openxmlformats.org/spreadsheetml/2006/main">
  <numFmts count="4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грн.&quot;;\-#,##0\ &quot;грн.&quot;"/>
    <numFmt numFmtId="165" formatCode="#,##0\ &quot;грн.&quot;;[Red]\-#,##0\ &quot;грн.&quot;"/>
    <numFmt numFmtId="166" formatCode="#,##0.00\ &quot;грн.&quot;;\-#,##0.00\ &quot;грн.&quot;"/>
    <numFmt numFmtId="167" formatCode="#,##0.00\ &quot;грн.&quot;;[Red]\-#,##0.00\ &quot;грн.&quot;"/>
    <numFmt numFmtId="168" formatCode="_-* #,##0\ &quot;грн.&quot;_-;\-* #,##0\ &quot;грн.&quot;_-;_-* &quot;-&quot;\ &quot;грн.&quot;_-;_-@_-"/>
    <numFmt numFmtId="169" formatCode="_-* #,##0\ _г_р_н_._-;\-* #,##0\ _г_р_н_._-;_-* &quot;-&quot;\ _г_р_н_._-;_-@_-"/>
    <numFmt numFmtId="170" formatCode="_-* #,##0.00\ &quot;грн.&quot;_-;\-* #,##0.00\ &quot;грн.&quot;_-;_-* &quot;-&quot;??\ &quot;грн.&quot;_-;_-@_-"/>
    <numFmt numFmtId="171" formatCode="_-* #,##0.00\ _г_р_н_._-;\-* #,##0.00\ _г_р_н_._-;_-* &quot;-&quot;??\ _г_р_н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0"/>
    <numFmt numFmtId="193" formatCode="#,##0.0"/>
    <numFmt numFmtId="194" formatCode="0.000"/>
    <numFmt numFmtId="195" formatCode="0.0"/>
  </numFmts>
  <fonts count="25">
    <font>
      <sz val="10"/>
      <name val="Arial"/>
      <family val="0"/>
    </font>
    <font>
      <sz val="10"/>
      <name val="Times New Roman"/>
      <family val="1"/>
    </font>
    <font>
      <b/>
      <sz val="14"/>
      <name val="Times New Roman"/>
      <family val="1"/>
    </font>
    <font>
      <sz val="8"/>
      <name val="Times New Roman"/>
      <family val="1"/>
    </font>
    <font>
      <sz val="9"/>
      <name val="Times New Roman"/>
      <family val="1"/>
    </font>
    <font>
      <b/>
      <sz val="9"/>
      <name val="Times New Roman"/>
      <family val="1"/>
    </font>
    <font>
      <b/>
      <sz val="13.5"/>
      <color indexed="53"/>
      <name val="Times New Roman"/>
      <family val="1"/>
    </font>
    <font>
      <sz val="12"/>
      <color indexed="53"/>
      <name val="Times New Roman"/>
      <family val="1"/>
    </font>
    <font>
      <sz val="12"/>
      <name val="Times New Roman"/>
      <family val="1"/>
    </font>
    <font>
      <b/>
      <sz val="10"/>
      <name val="Arial"/>
      <family val="0"/>
    </font>
    <font>
      <sz val="10"/>
      <name val="Helv"/>
      <family val="0"/>
    </font>
    <font>
      <sz val="11"/>
      <color indexed="8"/>
      <name val="Times New Roman"/>
      <family val="0"/>
    </font>
    <font>
      <sz val="11"/>
      <name val="Times New Roman"/>
      <family val="1"/>
    </font>
    <font>
      <i/>
      <sz val="11"/>
      <name val="Times New Roman"/>
      <family val="1"/>
    </font>
    <font>
      <i/>
      <sz val="11"/>
      <color indexed="8"/>
      <name val="Times New Roman"/>
      <family val="0"/>
    </font>
    <font>
      <b/>
      <sz val="12"/>
      <name val="Times New Roman"/>
      <family val="1"/>
    </font>
    <font>
      <b/>
      <sz val="11"/>
      <name val="Times New Roman"/>
      <family val="1"/>
    </font>
    <font>
      <b/>
      <sz val="10"/>
      <name val="Times New Roman"/>
      <family val="1"/>
    </font>
    <font>
      <sz val="12"/>
      <name val="Arial"/>
      <family val="0"/>
    </font>
    <font>
      <i/>
      <sz val="8"/>
      <name val="Times New Roman"/>
      <family val="1"/>
    </font>
    <font>
      <b/>
      <i/>
      <sz val="9"/>
      <name val="Times New Roman"/>
      <family val="1"/>
    </font>
    <font>
      <i/>
      <sz val="10"/>
      <name val="Arial"/>
      <family val="0"/>
    </font>
    <font>
      <sz val="9"/>
      <color indexed="8"/>
      <name val="Times New Roman"/>
      <family val="1"/>
    </font>
    <font>
      <i/>
      <sz val="10"/>
      <name val="Times New Roman"/>
      <family val="1"/>
    </font>
    <font>
      <sz val="11"/>
      <name val="Arial"/>
      <family val="0"/>
    </font>
  </fonts>
  <fills count="3">
    <fill>
      <patternFill/>
    </fill>
    <fill>
      <patternFill patternType="gray125"/>
    </fill>
    <fill>
      <patternFill patternType="solid">
        <fgColor indexed="22"/>
        <bgColor indexed="64"/>
      </patternFill>
    </fill>
  </fills>
  <borders count="37">
    <border>
      <left/>
      <right/>
      <top/>
      <bottom/>
      <diagonal/>
    </border>
    <border>
      <left style="medium"/>
      <right style="thin"/>
      <top style="medium"/>
      <bottom style="thin"/>
    </border>
    <border>
      <left style="thin"/>
      <right style="thin"/>
      <top style="medium"/>
      <bottom style="thin"/>
    </border>
    <border>
      <left style="thin"/>
      <right style="thin"/>
      <top style="thin"/>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thin"/>
      <top style="thin"/>
      <bottom style="thin"/>
    </border>
    <border>
      <left style="thin"/>
      <right>
        <color indexed="63"/>
      </right>
      <top style="thin"/>
      <bottom style="thin"/>
    </border>
    <border>
      <left style="medium"/>
      <right style="thin"/>
      <top>
        <color indexed="63"/>
      </top>
      <bottom>
        <color indexed="63"/>
      </bottom>
    </border>
    <border>
      <left style="medium"/>
      <right style="thin"/>
      <top>
        <color indexed="63"/>
      </top>
      <bottom style="thin"/>
    </border>
    <border>
      <left style="thin"/>
      <right style="medium"/>
      <top style="thin"/>
      <bottom>
        <color indexed="63"/>
      </bottom>
    </border>
    <border>
      <left style="thin"/>
      <right style="thin"/>
      <top>
        <color indexed="63"/>
      </top>
      <bottom style="thin"/>
    </border>
    <border>
      <left style="thin"/>
      <right>
        <color indexed="63"/>
      </right>
      <top style="medium"/>
      <bottom style="thin"/>
    </border>
    <border>
      <left style="thin"/>
      <right style="medium"/>
      <top>
        <color indexed="63"/>
      </top>
      <bottom style="thin"/>
    </border>
    <border>
      <left>
        <color indexed="63"/>
      </left>
      <right style="medium"/>
      <top style="thin"/>
      <bottom style="thin"/>
    </border>
    <border>
      <left style="medium"/>
      <right>
        <color indexed="63"/>
      </right>
      <top style="thin"/>
      <bottom>
        <color indexed="63"/>
      </bottom>
    </border>
    <border>
      <left style="medium"/>
      <right>
        <color indexed="63"/>
      </right>
      <top>
        <color indexed="63"/>
      </top>
      <bottom>
        <color indexed="63"/>
      </bottom>
    </border>
    <border>
      <left style="thin"/>
      <right>
        <color indexed="63"/>
      </right>
      <top style="thin"/>
      <bottom>
        <color indexed="63"/>
      </bottom>
    </border>
    <border>
      <left style="thin"/>
      <right>
        <color indexed="63"/>
      </right>
      <top>
        <color indexed="63"/>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medium"/>
      <top style="medium"/>
      <bottom style="thin"/>
    </border>
    <border>
      <left style="medium"/>
      <right>
        <color indexed="63"/>
      </right>
      <top>
        <color indexed="63"/>
      </top>
      <bottom style="thin"/>
    </border>
    <border>
      <left style="thin"/>
      <right>
        <color indexed="63"/>
      </right>
      <top style="medium"/>
      <bottom style="medium"/>
    </border>
    <border>
      <left>
        <color indexed="63"/>
      </left>
      <right style="thin"/>
      <top style="medium"/>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thin"/>
      <right>
        <color indexed="63"/>
      </right>
      <top>
        <color indexed="63"/>
      </top>
      <bottom>
        <color indexed="63"/>
      </bottom>
    </border>
    <border>
      <left>
        <color indexed="63"/>
      </left>
      <right>
        <color indexed="63"/>
      </right>
      <top>
        <color indexed="63"/>
      </top>
      <bottom style="medium"/>
    </border>
  </borders>
  <cellStyleXfs count="20">
    <xf numFmtId="0"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9" fontId="0" fillId="0" borderId="0" applyFont="0" applyFill="0" applyBorder="0" applyAlignment="0" applyProtection="0"/>
    <xf numFmtId="187" fontId="0" fillId="0" borderId="0" applyFont="0" applyFill="0" applyBorder="0" applyAlignment="0" applyProtection="0"/>
    <xf numFmtId="185" fontId="0" fillId="0" borderId="0" applyFont="0" applyFill="0" applyBorder="0" applyAlignment="0" applyProtection="0"/>
  </cellStyleXfs>
  <cellXfs count="319">
    <xf numFmtId="0" fontId="0" fillId="0" borderId="0" xfId="0" applyAlignment="1">
      <alignment/>
    </xf>
    <xf numFmtId="0" fontId="1" fillId="0" borderId="0" xfId="0" applyFont="1" applyAlignment="1">
      <alignment/>
    </xf>
    <xf numFmtId="0" fontId="1" fillId="0" borderId="0" xfId="0" applyFont="1" applyAlignment="1">
      <alignment horizontal="right"/>
    </xf>
    <xf numFmtId="0" fontId="3" fillId="0" borderId="0" xfId="0" applyFont="1" applyAlignment="1">
      <alignment horizontal="right"/>
    </xf>
    <xf numFmtId="0" fontId="9" fillId="0" borderId="0" xfId="0" applyFont="1" applyAlignment="1">
      <alignment/>
    </xf>
    <xf numFmtId="0" fontId="4" fillId="0" borderId="1" xfId="0" applyFont="1" applyBorder="1" applyAlignment="1">
      <alignment horizontal="center" wrapText="1"/>
    </xf>
    <xf numFmtId="0" fontId="4" fillId="0" borderId="2" xfId="0" applyFont="1" applyBorder="1" applyAlignment="1">
      <alignment horizontal="center" vertical="center" wrapText="1"/>
    </xf>
    <xf numFmtId="0" fontId="2" fillId="0" borderId="0" xfId="0" applyFont="1" applyAlignment="1">
      <alignment vertical="center" wrapText="1"/>
    </xf>
    <xf numFmtId="49" fontId="13" fillId="0" borderId="3" xfId="0" applyNumberFormat="1" applyFont="1" applyFill="1" applyBorder="1" applyAlignment="1">
      <alignment horizontal="left" vertical="center" wrapText="1"/>
    </xf>
    <xf numFmtId="49" fontId="12" fillId="0" borderId="3" xfId="0" applyNumberFormat="1" applyFont="1" applyFill="1" applyBorder="1" applyAlignment="1">
      <alignment horizontal="left" vertical="center" wrapText="1"/>
    </xf>
    <xf numFmtId="0" fontId="0" fillId="0" borderId="0" xfId="0" applyBorder="1" applyAlignment="1">
      <alignment/>
    </xf>
    <xf numFmtId="0" fontId="9" fillId="2" borderId="0" xfId="0" applyFont="1" applyFill="1" applyAlignment="1">
      <alignment/>
    </xf>
    <xf numFmtId="3" fontId="1" fillId="0" borderId="0" xfId="0" applyNumberFormat="1" applyFont="1" applyFill="1" applyBorder="1" applyAlignment="1">
      <alignment vertical="center" wrapText="1"/>
    </xf>
    <xf numFmtId="0" fontId="1" fillId="0" borderId="0" xfId="0" applyFont="1" applyAlignment="1">
      <alignment horizontal="center"/>
    </xf>
    <xf numFmtId="4" fontId="1" fillId="0" borderId="3" xfId="0" applyNumberFormat="1" applyFont="1" applyBorder="1" applyAlignment="1">
      <alignment horizontal="center" vertical="center"/>
    </xf>
    <xf numFmtId="0" fontId="1" fillId="0" borderId="3" xfId="0" applyFont="1" applyFill="1" applyBorder="1" applyAlignment="1">
      <alignment horizontal="center" vertical="center"/>
    </xf>
    <xf numFmtId="0" fontId="1" fillId="0" borderId="3" xfId="0" applyFont="1" applyBorder="1" applyAlignment="1">
      <alignment horizontal="center" vertical="center"/>
    </xf>
    <xf numFmtId="4" fontId="1" fillId="0" borderId="4" xfId="0" applyNumberFormat="1" applyFont="1" applyBorder="1" applyAlignment="1">
      <alignment horizontal="center" vertical="center"/>
    </xf>
    <xf numFmtId="0" fontId="0" fillId="0" borderId="0" xfId="0" applyFill="1" applyAlignment="1">
      <alignment/>
    </xf>
    <xf numFmtId="0" fontId="4" fillId="0" borderId="3" xfId="0" applyFont="1" applyFill="1" applyBorder="1" applyAlignment="1">
      <alignment horizontal="center" wrapText="1"/>
    </xf>
    <xf numFmtId="49" fontId="12" fillId="0" borderId="3" xfId="0" applyNumberFormat="1" applyFont="1" applyFill="1" applyBorder="1" applyAlignment="1">
      <alignment horizontal="left" vertical="center" wrapText="1"/>
    </xf>
    <xf numFmtId="0" fontId="18" fillId="0" borderId="0" xfId="0" applyFont="1" applyFill="1" applyAlignment="1">
      <alignment/>
    </xf>
    <xf numFmtId="49" fontId="16" fillId="0" borderId="3" xfId="0" applyNumberFormat="1" applyFont="1" applyFill="1" applyBorder="1" applyAlignment="1">
      <alignment horizontal="left" vertical="center" wrapText="1"/>
    </xf>
    <xf numFmtId="0" fontId="9" fillId="0" borderId="0" xfId="0" applyFont="1" applyFill="1" applyAlignment="1">
      <alignment/>
    </xf>
    <xf numFmtId="0" fontId="0" fillId="2" borderId="0" xfId="0" applyFill="1" applyAlignment="1">
      <alignment/>
    </xf>
    <xf numFmtId="0" fontId="4" fillId="2" borderId="3" xfId="0" applyFont="1" applyFill="1" applyBorder="1" applyAlignment="1">
      <alignment horizontal="center" wrapText="1"/>
    </xf>
    <xf numFmtId="0" fontId="0" fillId="0" borderId="0" xfId="0" applyFont="1" applyFill="1" applyAlignment="1">
      <alignment/>
    </xf>
    <xf numFmtId="4" fontId="0" fillId="0" borderId="0" xfId="0" applyNumberFormat="1" applyAlignment="1">
      <alignment/>
    </xf>
    <xf numFmtId="0" fontId="4" fillId="0" borderId="5" xfId="0" applyFont="1" applyBorder="1" applyAlignment="1">
      <alignment horizontal="center" vertical="center" wrapText="1"/>
    </xf>
    <xf numFmtId="0" fontId="3" fillId="0" borderId="6" xfId="0" applyFont="1" applyBorder="1" applyAlignment="1">
      <alignment horizontal="center" wrapText="1"/>
    </xf>
    <xf numFmtId="49" fontId="1" fillId="0" borderId="3" xfId="0" applyNumberFormat="1" applyFont="1" applyFill="1" applyBorder="1" applyAlignment="1">
      <alignment horizontal="left" vertical="center" wrapText="1"/>
    </xf>
    <xf numFmtId="49" fontId="12" fillId="0" borderId="3" xfId="0" applyNumberFormat="1" applyFont="1" applyFill="1" applyBorder="1" applyAlignment="1">
      <alignment vertical="center" wrapText="1"/>
    </xf>
    <xf numFmtId="49" fontId="11" fillId="0" borderId="3" xfId="0" applyNumberFormat="1" applyFont="1" applyFill="1" applyBorder="1" applyAlignment="1">
      <alignment horizontal="left" vertical="center" wrapText="1"/>
    </xf>
    <xf numFmtId="0" fontId="12" fillId="0" borderId="3" xfId="0" applyFont="1" applyFill="1" applyBorder="1" applyAlignment="1">
      <alignment vertical="center" wrapText="1"/>
    </xf>
    <xf numFmtId="0" fontId="15" fillId="2" borderId="1" xfId="0" applyFont="1" applyFill="1" applyBorder="1" applyAlignment="1">
      <alignment horizontal="center" vertical="center" wrapText="1"/>
    </xf>
    <xf numFmtId="49" fontId="1" fillId="0" borderId="7" xfId="0" applyNumberFormat="1" applyFont="1" applyFill="1" applyBorder="1" applyAlignment="1">
      <alignment horizontal="left" vertical="center" wrapText="1"/>
    </xf>
    <xf numFmtId="49" fontId="11" fillId="0" borderId="7"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49" fontId="13" fillId="0" borderId="7" xfId="0" applyNumberFormat="1" applyFont="1" applyFill="1" applyBorder="1" applyAlignment="1">
      <alignment horizontal="left" vertical="center" wrapText="1"/>
    </xf>
    <xf numFmtId="49" fontId="14" fillId="0" borderId="7" xfId="0" applyNumberFormat="1" applyFont="1" applyFill="1" applyBorder="1" applyAlignment="1">
      <alignment horizontal="left" vertical="center" wrapText="1"/>
    </xf>
    <xf numFmtId="0" fontId="15" fillId="0" borderId="8" xfId="0" applyFont="1" applyFill="1" applyBorder="1" applyAlignment="1">
      <alignment horizontal="center" vertical="center" wrapText="1"/>
    </xf>
    <xf numFmtId="0" fontId="0" fillId="0" borderId="8" xfId="0" applyFill="1" applyBorder="1" applyAlignment="1">
      <alignment/>
    </xf>
    <xf numFmtId="0" fontId="5" fillId="0" borderId="8" xfId="0" applyFont="1" applyFill="1" applyBorder="1" applyAlignment="1">
      <alignment horizontal="center" vertical="top" wrapText="1"/>
    </xf>
    <xf numFmtId="0" fontId="5" fillId="0" borderId="9" xfId="0" applyFont="1" applyFill="1" applyBorder="1" applyAlignment="1">
      <alignment vertical="top" wrapText="1"/>
    </xf>
    <xf numFmtId="0" fontId="5" fillId="0" borderId="10" xfId="0" applyFont="1" applyFill="1" applyBorder="1" applyAlignment="1">
      <alignment vertical="top" wrapText="1"/>
    </xf>
    <xf numFmtId="0" fontId="5" fillId="0" borderId="11" xfId="0" applyFont="1" applyFill="1" applyBorder="1" applyAlignment="1">
      <alignment vertical="top" wrapText="1"/>
    </xf>
    <xf numFmtId="49" fontId="1" fillId="0" borderId="12" xfId="0" applyNumberFormat="1" applyFont="1" applyBorder="1" applyAlignment="1">
      <alignment horizontal="center" vertical="center" wrapText="1"/>
    </xf>
    <xf numFmtId="0" fontId="1" fillId="0" borderId="3" xfId="0" applyFont="1" applyBorder="1" applyAlignment="1">
      <alignment vertical="center" wrapText="1"/>
    </xf>
    <xf numFmtId="0" fontId="16" fillId="0" borderId="13" xfId="0" applyFont="1" applyFill="1" applyBorder="1" applyAlignment="1">
      <alignment vertical="center" wrapText="1"/>
    </xf>
    <xf numFmtId="49" fontId="15" fillId="0" borderId="14" xfId="0" applyNumberFormat="1" applyFont="1" applyFill="1" applyBorder="1" applyAlignment="1">
      <alignment horizontal="center" vertical="center"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3" fillId="0" borderId="5" xfId="0" applyFont="1" applyFill="1" applyBorder="1" applyAlignment="1">
      <alignment horizontal="center" wrapText="1"/>
    </xf>
    <xf numFmtId="49" fontId="1" fillId="0" borderId="12" xfId="0" applyNumberFormat="1" applyFont="1" applyFill="1" applyBorder="1" applyAlignment="1">
      <alignment horizontal="center" vertical="center" wrapText="1"/>
    </xf>
    <xf numFmtId="49" fontId="1" fillId="0" borderId="15" xfId="0" applyNumberFormat="1" applyFont="1" applyBorder="1" applyAlignment="1">
      <alignment horizontal="center" vertical="center" wrapText="1"/>
    </xf>
    <xf numFmtId="4" fontId="1" fillId="0" borderId="6" xfId="0" applyNumberFormat="1" applyFont="1" applyBorder="1" applyAlignment="1">
      <alignment horizontal="center" vertical="center"/>
    </xf>
    <xf numFmtId="4" fontId="1" fillId="0" borderId="16" xfId="0" applyNumberFormat="1" applyFont="1" applyBorder="1" applyAlignment="1">
      <alignment horizontal="center" vertical="center"/>
    </xf>
    <xf numFmtId="0" fontId="21" fillId="0" borderId="0" xfId="0" applyFont="1" applyFill="1" applyAlignment="1">
      <alignment/>
    </xf>
    <xf numFmtId="49" fontId="12" fillId="0" borderId="6" xfId="0" applyNumberFormat="1" applyFont="1" applyFill="1" applyBorder="1" applyAlignment="1">
      <alignment horizontal="left" vertical="center" wrapText="1"/>
    </xf>
    <xf numFmtId="49" fontId="12" fillId="0" borderId="17" xfId="0" applyNumberFormat="1" applyFont="1" applyFill="1" applyBorder="1" applyAlignment="1">
      <alignment horizontal="left" vertical="center" wrapText="1"/>
    </xf>
    <xf numFmtId="49" fontId="12" fillId="0" borderId="7" xfId="0" applyNumberFormat="1" applyFont="1" applyFill="1" applyBorder="1" applyAlignment="1">
      <alignment horizontal="left" vertical="center" wrapText="1"/>
    </xf>
    <xf numFmtId="0" fontId="1" fillId="0" borderId="6" xfId="0" applyFont="1" applyBorder="1" applyAlignment="1">
      <alignment horizontal="center" vertical="center"/>
    </xf>
    <xf numFmtId="49" fontId="13" fillId="0" borderId="11" xfId="0" applyNumberFormat="1" applyFont="1" applyFill="1" applyBorder="1" applyAlignment="1">
      <alignment horizontal="left" vertical="center" wrapText="1"/>
    </xf>
    <xf numFmtId="49" fontId="12" fillId="0" borderId="9" xfId="0" applyNumberFormat="1" applyFont="1" applyFill="1" applyBorder="1" applyAlignment="1">
      <alignment horizontal="left" vertical="center" wrapText="1"/>
    </xf>
    <xf numFmtId="0" fontId="5" fillId="0" borderId="9" xfId="0" applyFont="1" applyFill="1" applyBorder="1" applyAlignment="1">
      <alignment horizontal="center" vertical="top" wrapText="1"/>
    </xf>
    <xf numFmtId="0" fontId="5" fillId="0" borderId="10" xfId="0" applyFont="1" applyFill="1" applyBorder="1" applyAlignment="1">
      <alignment horizontal="center" vertical="top" wrapText="1"/>
    </xf>
    <xf numFmtId="49" fontId="13" fillId="0" borderId="11" xfId="0" applyNumberFormat="1" applyFont="1" applyFill="1" applyBorder="1" applyAlignment="1">
      <alignment horizontal="left" vertical="center" wrapText="1"/>
    </xf>
    <xf numFmtId="49" fontId="13" fillId="0" borderId="17" xfId="0" applyNumberFormat="1" applyFont="1" applyFill="1" applyBorder="1" applyAlignment="1">
      <alignment horizontal="left" vertical="center" wrapText="1"/>
    </xf>
    <xf numFmtId="49" fontId="16" fillId="0" borderId="12" xfId="0" applyNumberFormat="1" applyFont="1" applyBorder="1" applyAlignment="1">
      <alignment horizontal="center" vertical="center" wrapText="1"/>
    </xf>
    <xf numFmtId="4" fontId="16" fillId="0" borderId="3" xfId="0" applyNumberFormat="1" applyFont="1" applyBorder="1" applyAlignment="1">
      <alignment horizontal="center" vertical="center"/>
    </xf>
    <xf numFmtId="192" fontId="16" fillId="0" borderId="3" xfId="0" applyNumberFormat="1" applyFont="1" applyFill="1" applyBorder="1" applyAlignment="1">
      <alignment horizontal="center" vertical="center" wrapText="1"/>
    </xf>
    <xf numFmtId="4" fontId="16" fillId="0" borderId="4" xfId="0" applyNumberFormat="1" applyFont="1" applyBorder="1" applyAlignment="1">
      <alignment horizontal="center" vertical="center"/>
    </xf>
    <xf numFmtId="0" fontId="12" fillId="0" borderId="13" xfId="0" applyFont="1" applyBorder="1" applyAlignment="1">
      <alignment horizontal="left" vertical="center" wrapText="1"/>
    </xf>
    <xf numFmtId="49" fontId="12" fillId="0" borderId="17" xfId="0" applyNumberFormat="1" applyFont="1" applyFill="1" applyBorder="1" applyAlignment="1">
      <alignment horizontal="left" vertical="center" wrapText="1"/>
    </xf>
    <xf numFmtId="4" fontId="16" fillId="2" borderId="18" xfId="0" applyNumberFormat="1" applyFont="1" applyFill="1" applyBorder="1" applyAlignment="1">
      <alignment horizontal="center" vertical="center"/>
    </xf>
    <xf numFmtId="0" fontId="20" fillId="0" borderId="8" xfId="0" applyFont="1" applyFill="1" applyBorder="1" applyAlignment="1">
      <alignment vertical="top" wrapText="1"/>
    </xf>
    <xf numFmtId="0" fontId="19" fillId="0" borderId="14" xfId="0" applyFont="1" applyFill="1" applyBorder="1" applyAlignment="1">
      <alignment wrapText="1"/>
    </xf>
    <xf numFmtId="0" fontId="19" fillId="0" borderId="15" xfId="0" applyFont="1" applyFill="1" applyBorder="1" applyAlignment="1">
      <alignment wrapText="1"/>
    </xf>
    <xf numFmtId="0" fontId="20" fillId="0" borderId="17" xfId="0" applyFont="1" applyFill="1" applyBorder="1" applyAlignment="1">
      <alignment vertical="top" wrapText="1"/>
    </xf>
    <xf numFmtId="4" fontId="16" fillId="2" borderId="19" xfId="0" applyNumberFormat="1" applyFont="1" applyFill="1" applyBorder="1" applyAlignment="1">
      <alignment horizontal="center" vertical="center" wrapText="1"/>
    </xf>
    <xf numFmtId="4" fontId="16" fillId="2" borderId="4" xfId="0" applyNumberFormat="1" applyFont="1" applyFill="1" applyBorder="1" applyAlignment="1">
      <alignment horizontal="center" vertical="center" wrapText="1"/>
    </xf>
    <xf numFmtId="4" fontId="16" fillId="0" borderId="19" xfId="0" applyNumberFormat="1" applyFont="1" applyFill="1" applyBorder="1" applyAlignment="1">
      <alignment horizontal="center" vertical="center" wrapText="1"/>
    </xf>
    <xf numFmtId="4" fontId="16" fillId="2" borderId="4" xfId="0" applyNumberFormat="1" applyFont="1" applyFill="1" applyBorder="1" applyAlignment="1">
      <alignment horizontal="center"/>
    </xf>
    <xf numFmtId="49" fontId="17" fillId="0" borderId="12" xfId="0" applyNumberFormat="1" applyFont="1" applyFill="1" applyBorder="1" applyAlignment="1">
      <alignment horizontal="center" vertical="center" wrapText="1"/>
    </xf>
    <xf numFmtId="0" fontId="0" fillId="0" borderId="12" xfId="0" applyFill="1" applyBorder="1" applyAlignment="1">
      <alignment vertical="center"/>
    </xf>
    <xf numFmtId="0" fontId="0" fillId="0" borderId="3" xfId="0" applyFill="1" applyBorder="1" applyAlignment="1">
      <alignment/>
    </xf>
    <xf numFmtId="4" fontId="16" fillId="0" borderId="3" xfId="0" applyNumberFormat="1" applyFont="1" applyFill="1" applyBorder="1" applyAlignment="1">
      <alignment horizontal="center" vertical="center"/>
    </xf>
    <xf numFmtId="4" fontId="16" fillId="0" borderId="4" xfId="0" applyNumberFormat="1" applyFont="1" applyFill="1" applyBorder="1" applyAlignment="1">
      <alignment horizontal="center" vertical="center"/>
    </xf>
    <xf numFmtId="0" fontId="17" fillId="0" borderId="12" xfId="0" applyFont="1" applyFill="1" applyBorder="1" applyAlignment="1">
      <alignment horizontal="center" vertical="top" wrapText="1"/>
    </xf>
    <xf numFmtId="0" fontId="17" fillId="0" borderId="3" xfId="0" applyFont="1" applyFill="1" applyBorder="1" applyAlignment="1">
      <alignment horizontal="center" vertical="top" wrapText="1"/>
    </xf>
    <xf numFmtId="49" fontId="15" fillId="0" borderId="12" xfId="0" applyNumberFormat="1" applyFont="1" applyFill="1" applyBorder="1" applyAlignment="1">
      <alignment horizontal="center" vertical="center" wrapText="1"/>
    </xf>
    <xf numFmtId="192" fontId="9" fillId="0" borderId="0" xfId="0" applyNumberFormat="1" applyFont="1" applyFill="1" applyAlignment="1">
      <alignment/>
    </xf>
    <xf numFmtId="4" fontId="1" fillId="0" borderId="20" xfId="0" applyNumberFormat="1" applyFont="1" applyFill="1" applyBorder="1" applyAlignment="1">
      <alignment horizontal="center" vertical="center"/>
    </xf>
    <xf numFmtId="49" fontId="17" fillId="0" borderId="14" xfId="0" applyNumberFormat="1" applyFont="1" applyFill="1" applyBorder="1" applyAlignment="1">
      <alignment vertical="justify" wrapText="1"/>
    </xf>
    <xf numFmtId="49" fontId="17" fillId="0" borderId="15" xfId="0" applyNumberFormat="1" applyFont="1" applyFill="1" applyBorder="1" applyAlignment="1">
      <alignment vertical="justify" wrapText="1"/>
    </xf>
    <xf numFmtId="0" fontId="0" fillId="0" borderId="12" xfId="0" applyFill="1" applyBorder="1" applyAlignment="1">
      <alignment/>
    </xf>
    <xf numFmtId="49" fontId="17" fillId="0" borderId="12" xfId="0" applyNumberFormat="1" applyFont="1" applyFill="1" applyBorder="1" applyAlignment="1">
      <alignment horizontal="center" vertical="top" wrapText="1"/>
    </xf>
    <xf numFmtId="49" fontId="17" fillId="0" borderId="21" xfId="0" applyNumberFormat="1" applyFont="1" applyFill="1" applyBorder="1" applyAlignment="1">
      <alignment vertical="top" wrapText="1"/>
    </xf>
    <xf numFmtId="0" fontId="16" fillId="0" borderId="6" xfId="0" applyFont="1" applyFill="1" applyBorder="1" applyAlignment="1">
      <alignment vertical="top" wrapText="1"/>
    </xf>
    <xf numFmtId="49" fontId="17" fillId="0" borderId="22" xfId="0" applyNumberFormat="1" applyFont="1" applyFill="1" applyBorder="1" applyAlignment="1">
      <alignment vertical="top" wrapText="1"/>
    </xf>
    <xf numFmtId="0" fontId="16" fillId="0" borderId="8" xfId="0" applyFont="1" applyFill="1" applyBorder="1" applyAlignment="1">
      <alignment vertical="top" wrapText="1"/>
    </xf>
    <xf numFmtId="192" fontId="0" fillId="0" borderId="0" xfId="0" applyNumberFormat="1" applyFill="1" applyAlignment="1">
      <alignment/>
    </xf>
    <xf numFmtId="49" fontId="16" fillId="0" borderId="12" xfId="0" applyNumberFormat="1" applyFont="1" applyFill="1" applyBorder="1" applyAlignment="1">
      <alignment horizontal="center" vertical="top" wrapText="1"/>
    </xf>
    <xf numFmtId="49" fontId="16" fillId="0" borderId="12" xfId="0" applyNumberFormat="1" applyFont="1" applyFill="1" applyBorder="1" applyAlignment="1">
      <alignment horizontal="center" vertical="center" wrapText="1"/>
    </xf>
    <xf numFmtId="4" fontId="12" fillId="0" borderId="3" xfId="0" applyNumberFormat="1" applyFont="1" applyBorder="1" applyAlignment="1">
      <alignment horizontal="center" vertical="center"/>
    </xf>
    <xf numFmtId="193" fontId="12" fillId="0" borderId="3" xfId="0" applyNumberFormat="1" applyFont="1" applyFill="1" applyBorder="1" applyAlignment="1">
      <alignment horizontal="center" vertical="center" wrapText="1"/>
    </xf>
    <xf numFmtId="4" fontId="12" fillId="0" borderId="4" xfId="0" applyNumberFormat="1" applyFont="1" applyFill="1" applyBorder="1" applyAlignment="1">
      <alignment horizontal="center" vertical="center"/>
    </xf>
    <xf numFmtId="0" fontId="12" fillId="0" borderId="3" xfId="0" applyFont="1" applyFill="1" applyBorder="1" applyAlignment="1">
      <alignment horizontal="center" vertical="center"/>
    </xf>
    <xf numFmtId="192" fontId="12" fillId="0" borderId="3" xfId="0" applyNumberFormat="1" applyFont="1" applyFill="1" applyBorder="1" applyAlignment="1">
      <alignment horizontal="center" vertical="center" wrapText="1"/>
    </xf>
    <xf numFmtId="195" fontId="12" fillId="0" borderId="3" xfId="0" applyNumberFormat="1" applyFont="1" applyBorder="1" applyAlignment="1">
      <alignment horizontal="center" vertical="center" wrapText="1"/>
    </xf>
    <xf numFmtId="4" fontId="12" fillId="0" borderId="4" xfId="0" applyNumberFormat="1" applyFont="1" applyBorder="1" applyAlignment="1">
      <alignment horizontal="center" vertical="center"/>
    </xf>
    <xf numFmtId="194" fontId="12" fillId="0" borderId="3" xfId="0" applyNumberFormat="1" applyFont="1" applyBorder="1" applyAlignment="1">
      <alignment horizontal="center" vertical="center" wrapText="1"/>
    </xf>
    <xf numFmtId="4" fontId="12" fillId="0" borderId="6" xfId="0" applyNumberFormat="1" applyFont="1" applyBorder="1" applyAlignment="1">
      <alignment horizontal="center" vertical="center"/>
    </xf>
    <xf numFmtId="4" fontId="12" fillId="0" borderId="16" xfId="0" applyNumberFormat="1" applyFont="1" applyBorder="1" applyAlignment="1">
      <alignment horizontal="center" vertical="center"/>
    </xf>
    <xf numFmtId="4" fontId="12" fillId="0" borderId="23" xfId="0" applyNumberFormat="1" applyFont="1" applyBorder="1" applyAlignment="1">
      <alignment horizontal="center" vertical="center"/>
    </xf>
    <xf numFmtId="4" fontId="12" fillId="0" borderId="17" xfId="0" applyNumberFormat="1" applyFont="1" applyBorder="1" applyAlignment="1">
      <alignment horizontal="center" vertical="center"/>
    </xf>
    <xf numFmtId="4" fontId="12" fillId="0" borderId="24" xfId="0" applyNumberFormat="1" applyFont="1" applyBorder="1" applyAlignment="1">
      <alignment horizontal="center" vertical="center"/>
    </xf>
    <xf numFmtId="4" fontId="12" fillId="0" borderId="19" xfId="0" applyNumberFormat="1" applyFont="1" applyBorder="1" applyAlignment="1">
      <alignment horizontal="center" vertical="center"/>
    </xf>
    <xf numFmtId="4" fontId="12" fillId="0" borderId="3" xfId="0" applyNumberFormat="1" applyFont="1" applyFill="1" applyBorder="1" applyAlignment="1">
      <alignment horizontal="center" vertical="center"/>
    </xf>
    <xf numFmtId="4" fontId="12" fillId="0" borderId="13" xfId="0" applyNumberFormat="1" applyFont="1" applyFill="1" applyBorder="1" applyAlignment="1">
      <alignment horizontal="center" vertical="center"/>
    </xf>
    <xf numFmtId="4" fontId="12" fillId="0" borderId="20" xfId="0" applyNumberFormat="1" applyFont="1" applyFill="1" applyBorder="1" applyAlignment="1">
      <alignment horizontal="center" vertical="center"/>
    </xf>
    <xf numFmtId="0" fontId="12" fillId="0" borderId="3" xfId="0" applyFont="1" applyFill="1" applyBorder="1" applyAlignment="1">
      <alignment horizontal="center" vertical="center" wrapText="1"/>
    </xf>
    <xf numFmtId="192" fontId="11" fillId="0" borderId="3" xfId="0" applyNumberFormat="1" applyFont="1" applyFill="1" applyBorder="1" applyAlignment="1">
      <alignment horizontal="center" vertical="center" wrapText="1"/>
    </xf>
    <xf numFmtId="4" fontId="12" fillId="0" borderId="17" xfId="0" applyNumberFormat="1" applyFont="1" applyFill="1" applyBorder="1" applyAlignment="1">
      <alignment horizontal="center" vertical="center"/>
    </xf>
    <xf numFmtId="0" fontId="12" fillId="0" borderId="17" xfId="0" applyFont="1" applyFill="1" applyBorder="1" applyAlignment="1">
      <alignment horizontal="center" vertical="center"/>
    </xf>
    <xf numFmtId="4" fontId="12" fillId="0" borderId="19" xfId="0" applyNumberFormat="1" applyFont="1" applyFill="1" applyBorder="1" applyAlignment="1">
      <alignment horizontal="center" vertical="center"/>
    </xf>
    <xf numFmtId="192" fontId="13" fillId="0" borderId="3" xfId="0" applyNumberFormat="1" applyFont="1" applyFill="1" applyBorder="1" applyAlignment="1">
      <alignment horizontal="center" vertical="center" wrapText="1"/>
    </xf>
    <xf numFmtId="0" fontId="12" fillId="0" borderId="3" xfId="0" applyFont="1" applyBorder="1" applyAlignment="1">
      <alignment horizontal="center" vertical="center"/>
    </xf>
    <xf numFmtId="4" fontId="12" fillId="0" borderId="4" xfId="0" applyNumberFormat="1" applyFont="1" applyFill="1" applyBorder="1" applyAlignment="1">
      <alignment horizontal="center"/>
    </xf>
    <xf numFmtId="4" fontId="13" fillId="0" borderId="4" xfId="0" applyNumberFormat="1" applyFont="1" applyFill="1" applyBorder="1" applyAlignment="1">
      <alignment horizontal="center"/>
    </xf>
    <xf numFmtId="0" fontId="12" fillId="0" borderId="3" xfId="0" applyFont="1" applyFill="1" applyBorder="1" applyAlignment="1">
      <alignment horizontal="center" wrapText="1"/>
    </xf>
    <xf numFmtId="0" fontId="13" fillId="0" borderId="3" xfId="0" applyFont="1" applyFill="1" applyBorder="1" applyAlignment="1">
      <alignment horizontal="center" wrapText="1"/>
    </xf>
    <xf numFmtId="4" fontId="13" fillId="0" borderId="4" xfId="0" applyNumberFormat="1" applyFont="1" applyFill="1" applyBorder="1" applyAlignment="1">
      <alignment horizontal="center" vertical="center"/>
    </xf>
    <xf numFmtId="0" fontId="13" fillId="0" borderId="17" xfId="0" applyFont="1" applyFill="1" applyBorder="1" applyAlignment="1">
      <alignment horizontal="center" wrapText="1"/>
    </xf>
    <xf numFmtId="4" fontId="13" fillId="0" borderId="19" xfId="0" applyNumberFormat="1" applyFont="1" applyFill="1" applyBorder="1" applyAlignment="1">
      <alignment horizontal="center" vertical="center"/>
    </xf>
    <xf numFmtId="0" fontId="12" fillId="0" borderId="3" xfId="0" applyFont="1" applyBorder="1" applyAlignment="1">
      <alignment/>
    </xf>
    <xf numFmtId="4" fontId="13" fillId="0" borderId="19" xfId="0" applyNumberFormat="1" applyFont="1" applyFill="1" applyBorder="1" applyAlignment="1">
      <alignment horizontal="center"/>
    </xf>
    <xf numFmtId="0" fontId="12" fillId="0" borderId="6" xfId="0" applyFont="1" applyFill="1" applyBorder="1" applyAlignment="1">
      <alignment horizontal="center" wrapText="1"/>
    </xf>
    <xf numFmtId="49" fontId="12" fillId="0" borderId="6" xfId="0" applyNumberFormat="1" applyFont="1" applyFill="1" applyBorder="1" applyAlignment="1">
      <alignment horizontal="left" vertical="center" wrapText="1"/>
    </xf>
    <xf numFmtId="0" fontId="16" fillId="0" borderId="3" xfId="0" applyFont="1" applyBorder="1" applyAlignment="1">
      <alignment horizontal="left" wrapText="1"/>
    </xf>
    <xf numFmtId="0" fontId="16" fillId="0" borderId="17" xfId="0" applyFont="1" applyBorder="1" applyAlignment="1">
      <alignment horizontal="left" wrapText="1"/>
    </xf>
    <xf numFmtId="0" fontId="12" fillId="0" borderId="3" xfId="0" applyFont="1" applyBorder="1" applyAlignment="1">
      <alignment horizontal="left" wrapText="1"/>
    </xf>
    <xf numFmtId="4" fontId="12" fillId="0" borderId="16" xfId="0" applyNumberFormat="1" applyFont="1" applyFill="1" applyBorder="1" applyAlignment="1">
      <alignment horizontal="center"/>
    </xf>
    <xf numFmtId="49" fontId="12" fillId="0" borderId="8" xfId="0" applyNumberFormat="1" applyFont="1" applyFill="1" applyBorder="1" applyAlignment="1">
      <alignment horizontal="left" vertical="center" wrapText="1"/>
    </xf>
    <xf numFmtId="0" fontId="12" fillId="0" borderId="8" xfId="0" applyFont="1" applyFill="1" applyBorder="1" applyAlignment="1">
      <alignment horizontal="center" wrapText="1"/>
    </xf>
    <xf numFmtId="0" fontId="16" fillId="0" borderId="3" xfId="0" applyFont="1" applyFill="1" applyBorder="1" applyAlignment="1">
      <alignment horizontal="center" vertical="center" wrapText="1"/>
    </xf>
    <xf numFmtId="0" fontId="16" fillId="0" borderId="3" xfId="0" applyFont="1" applyFill="1" applyBorder="1" applyAlignment="1">
      <alignment vertical="center" wrapText="1"/>
    </xf>
    <xf numFmtId="0" fontId="12" fillId="2" borderId="3" xfId="0" applyFont="1" applyFill="1" applyBorder="1" applyAlignment="1">
      <alignment horizontal="center" wrapText="1"/>
    </xf>
    <xf numFmtId="4" fontId="12" fillId="2" borderId="17" xfId="0" applyNumberFormat="1" applyFont="1" applyFill="1" applyBorder="1" applyAlignment="1">
      <alignment horizontal="center" vertical="center"/>
    </xf>
    <xf numFmtId="0" fontId="12" fillId="2" borderId="17" xfId="0" applyFont="1" applyFill="1" applyBorder="1" applyAlignment="1">
      <alignment horizontal="center" vertical="center"/>
    </xf>
    <xf numFmtId="4" fontId="16" fillId="0" borderId="17" xfId="0" applyNumberFormat="1" applyFont="1" applyFill="1" applyBorder="1" applyAlignment="1">
      <alignment horizontal="center" vertical="center"/>
    </xf>
    <xf numFmtId="0" fontId="16" fillId="0" borderId="17" xfId="0" applyFont="1" applyFill="1" applyBorder="1" applyAlignment="1">
      <alignment horizontal="center" vertical="center"/>
    </xf>
    <xf numFmtId="0" fontId="16" fillId="0" borderId="3" xfId="0" applyFont="1" applyBorder="1" applyAlignment="1">
      <alignment horizontal="center" vertical="center"/>
    </xf>
    <xf numFmtId="4" fontId="16" fillId="0" borderId="19" xfId="0" applyNumberFormat="1" applyFont="1" applyBorder="1" applyAlignment="1">
      <alignment horizontal="center" vertical="center"/>
    </xf>
    <xf numFmtId="4" fontId="12" fillId="2" borderId="3" xfId="0" applyNumberFormat="1" applyFont="1" applyFill="1" applyBorder="1" applyAlignment="1">
      <alignment horizontal="center" vertical="center"/>
    </xf>
    <xf numFmtId="0" fontId="12" fillId="2" borderId="3" xfId="0" applyFont="1" applyFill="1" applyBorder="1" applyAlignment="1">
      <alignment horizontal="center" vertical="center"/>
    </xf>
    <xf numFmtId="0" fontId="12" fillId="0" borderId="23" xfId="0" applyFont="1" applyBorder="1" applyAlignment="1">
      <alignment horizontal="left" vertical="center" wrapText="1"/>
    </xf>
    <xf numFmtId="0" fontId="16" fillId="0" borderId="12" xfId="0" applyFont="1" applyFill="1" applyBorder="1" applyAlignment="1">
      <alignment horizontal="center" vertical="center" wrapText="1"/>
    </xf>
    <xf numFmtId="0" fontId="17" fillId="0" borderId="12" xfId="0" applyFont="1" applyFill="1" applyBorder="1" applyAlignment="1">
      <alignment horizontal="center" vertical="center" wrapText="1"/>
    </xf>
    <xf numFmtId="0" fontId="16" fillId="0" borderId="17" xfId="0" applyFont="1" applyFill="1" applyBorder="1" applyAlignment="1">
      <alignment vertical="top" wrapText="1"/>
    </xf>
    <xf numFmtId="0" fontId="15" fillId="0" borderId="8" xfId="0" applyFont="1" applyFill="1" applyBorder="1" applyAlignment="1">
      <alignment vertical="center" wrapText="1"/>
    </xf>
    <xf numFmtId="49" fontId="15" fillId="0" borderId="14" xfId="0" applyNumberFormat="1" applyFont="1" applyFill="1" applyBorder="1" applyAlignment="1">
      <alignment vertical="center" wrapText="1"/>
    </xf>
    <xf numFmtId="0" fontId="3" fillId="0" borderId="14" xfId="0" applyFont="1" applyFill="1" applyBorder="1" applyAlignment="1">
      <alignment wrapText="1"/>
    </xf>
    <xf numFmtId="0" fontId="5" fillId="0" borderId="8" xfId="0" applyFont="1" applyFill="1" applyBorder="1" applyAlignment="1">
      <alignment vertical="top" wrapText="1"/>
    </xf>
    <xf numFmtId="49" fontId="16" fillId="0" borderId="15" xfId="0" applyNumberFormat="1" applyFont="1" applyFill="1" applyBorder="1" applyAlignment="1">
      <alignment horizontal="center" vertical="center" wrapText="1"/>
    </xf>
    <xf numFmtId="49" fontId="16" fillId="0" borderId="22" xfId="0" applyNumberFormat="1" applyFont="1" applyFill="1" applyBorder="1" applyAlignment="1">
      <alignment horizontal="center" vertical="center" wrapText="1"/>
    </xf>
    <xf numFmtId="0" fontId="16" fillId="0" borderId="23" xfId="0" applyFont="1" applyBorder="1" applyAlignment="1">
      <alignment vertical="top" wrapText="1"/>
    </xf>
    <xf numFmtId="0" fontId="15" fillId="2" borderId="15" xfId="0" applyFont="1" applyFill="1" applyBorder="1" applyAlignment="1">
      <alignment horizontal="center" vertical="center" wrapText="1"/>
    </xf>
    <xf numFmtId="0" fontId="15" fillId="2" borderId="12" xfId="0" applyFont="1" applyFill="1" applyBorder="1" applyAlignment="1">
      <alignment horizontal="center" vertical="center" wrapText="1"/>
    </xf>
    <xf numFmtId="4" fontId="12" fillId="0" borderId="16" xfId="0" applyNumberFormat="1" applyFont="1" applyFill="1" applyBorder="1" applyAlignment="1">
      <alignment horizontal="center" vertical="center"/>
    </xf>
    <xf numFmtId="0" fontId="3" fillId="2" borderId="12" xfId="0" applyFont="1" applyFill="1" applyBorder="1" applyAlignment="1">
      <alignment horizontal="center" wrapText="1"/>
    </xf>
    <xf numFmtId="4" fontId="16" fillId="2" borderId="4" xfId="0" applyNumberFormat="1" applyFont="1" applyFill="1" applyBorder="1" applyAlignment="1">
      <alignment horizontal="center" vertical="center"/>
    </xf>
    <xf numFmtId="4" fontId="12" fillId="0" borderId="9" xfId="0" applyNumberFormat="1" applyFont="1" applyBorder="1" applyAlignment="1">
      <alignment horizontal="center" vertical="center"/>
    </xf>
    <xf numFmtId="4" fontId="12" fillId="0" borderId="11" xfId="0" applyNumberFormat="1" applyFont="1" applyBorder="1" applyAlignment="1">
      <alignment horizontal="center" vertical="center"/>
    </xf>
    <xf numFmtId="49" fontId="1" fillId="0" borderId="6" xfId="0" applyNumberFormat="1" applyFont="1" applyFill="1" applyBorder="1" applyAlignment="1">
      <alignment horizontal="left" vertical="center" wrapText="1"/>
    </xf>
    <xf numFmtId="49" fontId="1" fillId="0" borderId="17" xfId="0" applyNumberFormat="1" applyFont="1" applyFill="1" applyBorder="1" applyAlignment="1">
      <alignment horizontal="left" vertical="center" wrapText="1"/>
    </xf>
    <xf numFmtId="49" fontId="1" fillId="0" borderId="6" xfId="0" applyNumberFormat="1" applyFont="1" applyFill="1" applyBorder="1" applyAlignment="1">
      <alignment vertical="center" wrapText="1"/>
    </xf>
    <xf numFmtId="49" fontId="1" fillId="0" borderId="17" xfId="0" applyNumberFormat="1" applyFont="1" applyFill="1" applyBorder="1" applyAlignment="1">
      <alignment vertical="center" wrapText="1"/>
    </xf>
    <xf numFmtId="0" fontId="5" fillId="0" borderId="17" xfId="0" applyFont="1" applyFill="1" applyBorder="1" applyAlignment="1">
      <alignment horizontal="center" vertical="top" wrapText="1"/>
    </xf>
    <xf numFmtId="0" fontId="3" fillId="2" borderId="25" xfId="0" applyFont="1" applyFill="1" applyBorder="1" applyAlignment="1">
      <alignment horizontal="center" wrapText="1"/>
    </xf>
    <xf numFmtId="0" fontId="4" fillId="2" borderId="26" xfId="0" applyFont="1" applyFill="1" applyBorder="1" applyAlignment="1">
      <alignment horizontal="center" wrapText="1"/>
    </xf>
    <xf numFmtId="4" fontId="16" fillId="2" borderId="27" xfId="0" applyNumberFormat="1" applyFont="1" applyFill="1" applyBorder="1" applyAlignment="1">
      <alignment horizontal="center" vertical="center"/>
    </xf>
    <xf numFmtId="0" fontId="17" fillId="0" borderId="14" xfId="0" applyFont="1" applyBorder="1" applyAlignment="1">
      <alignment horizontal="center" vertical="top" wrapText="1"/>
    </xf>
    <xf numFmtId="0" fontId="17" fillId="0" borderId="8" xfId="0" applyFont="1" applyBorder="1" applyAlignment="1">
      <alignment horizontal="center" vertical="top" wrapText="1"/>
    </xf>
    <xf numFmtId="4" fontId="1" fillId="0" borderId="3" xfId="0" applyNumberFormat="1" applyFont="1" applyFill="1" applyBorder="1" applyAlignment="1">
      <alignment horizontal="center" vertical="center"/>
    </xf>
    <xf numFmtId="4" fontId="17" fillId="0" borderId="3" xfId="0" applyNumberFormat="1" applyFont="1" applyFill="1" applyBorder="1" applyAlignment="1">
      <alignment horizontal="center" vertical="center"/>
    </xf>
    <xf numFmtId="4" fontId="17" fillId="0" borderId="4" xfId="0" applyNumberFormat="1" applyFont="1" applyFill="1" applyBorder="1" applyAlignment="1">
      <alignment horizontal="center" vertical="center"/>
    </xf>
    <xf numFmtId="0" fontId="15" fillId="0" borderId="15" xfId="0" applyFont="1" applyFill="1" applyBorder="1" applyAlignment="1">
      <alignment horizontal="center" vertical="center" wrapText="1"/>
    </xf>
    <xf numFmtId="4" fontId="16" fillId="2" borderId="3" xfId="0" applyNumberFormat="1" applyFont="1" applyFill="1" applyBorder="1" applyAlignment="1">
      <alignment horizontal="center" vertical="center"/>
    </xf>
    <xf numFmtId="0" fontId="16" fillId="2" borderId="3" xfId="0" applyFont="1" applyFill="1" applyBorder="1" applyAlignment="1">
      <alignment horizontal="center" vertical="center"/>
    </xf>
    <xf numFmtId="49" fontId="17" fillId="0" borderId="14" xfId="0" applyNumberFormat="1" applyFont="1" applyFill="1" applyBorder="1" applyAlignment="1">
      <alignment vertical="top" wrapText="1"/>
    </xf>
    <xf numFmtId="49" fontId="17" fillId="0" borderId="15" xfId="0" applyNumberFormat="1" applyFont="1" applyFill="1" applyBorder="1" applyAlignment="1">
      <alignment vertical="top" wrapText="1"/>
    </xf>
    <xf numFmtId="0" fontId="4" fillId="0" borderId="8" xfId="0" applyFont="1" applyFill="1" applyBorder="1" applyAlignment="1">
      <alignment vertical="top" wrapText="1"/>
    </xf>
    <xf numFmtId="0" fontId="4" fillId="0" borderId="17" xfId="0" applyFont="1" applyFill="1" applyBorder="1" applyAlignment="1">
      <alignment vertical="top" wrapText="1"/>
    </xf>
    <xf numFmtId="49" fontId="17" fillId="0" borderId="14" xfId="0" applyNumberFormat="1" applyFont="1" applyFill="1" applyBorder="1" applyAlignment="1">
      <alignment vertical="center" wrapText="1"/>
    </xf>
    <xf numFmtId="49" fontId="17" fillId="0" borderId="15" xfId="0" applyNumberFormat="1" applyFont="1" applyFill="1" applyBorder="1" applyAlignment="1">
      <alignment vertical="center" wrapText="1"/>
    </xf>
    <xf numFmtId="49" fontId="15" fillId="0" borderId="5" xfId="0" applyNumberFormat="1" applyFont="1" applyFill="1" applyBorder="1" applyAlignment="1">
      <alignment vertical="center" wrapText="1"/>
    </xf>
    <xf numFmtId="0" fontId="15" fillId="0" borderId="6" xfId="0" applyFont="1" applyFill="1" applyBorder="1" applyAlignment="1">
      <alignment vertical="center" wrapText="1"/>
    </xf>
    <xf numFmtId="4" fontId="0" fillId="2" borderId="0" xfId="0" applyNumberFormat="1" applyFill="1" applyAlignment="1">
      <alignment/>
    </xf>
    <xf numFmtId="0" fontId="17" fillId="0" borderId="5" xfId="0" applyFont="1" applyBorder="1" applyAlignment="1">
      <alignment vertical="top" wrapText="1"/>
    </xf>
    <xf numFmtId="0" fontId="17" fillId="0" borderId="15" xfId="0" applyFont="1" applyBorder="1" applyAlignment="1">
      <alignment vertical="top" wrapText="1"/>
    </xf>
    <xf numFmtId="0" fontId="17" fillId="0" borderId="17" xfId="0" applyFont="1" applyBorder="1" applyAlignment="1">
      <alignment vertical="top" wrapText="1"/>
    </xf>
    <xf numFmtId="4" fontId="16" fillId="2" borderId="28" xfId="0" applyNumberFormat="1" applyFont="1" applyFill="1" applyBorder="1" applyAlignment="1">
      <alignment horizontal="center" vertical="center"/>
    </xf>
    <xf numFmtId="0" fontId="17" fillId="0" borderId="29" xfId="0" applyFont="1" applyBorder="1" applyAlignment="1">
      <alignment vertical="top" wrapText="1"/>
    </xf>
    <xf numFmtId="0" fontId="1" fillId="0" borderId="13" xfId="0" applyFont="1" applyBorder="1" applyAlignment="1">
      <alignment horizontal="left" vertical="center" wrapText="1"/>
    </xf>
    <xf numFmtId="0" fontId="1" fillId="0" borderId="7" xfId="0" applyFont="1" applyBorder="1" applyAlignment="1">
      <alignment horizontal="left" vertical="center" wrapText="1"/>
    </xf>
    <xf numFmtId="0" fontId="16" fillId="0" borderId="3" xfId="0" applyFont="1" applyBorder="1" applyAlignment="1">
      <alignment horizontal="left" vertical="top" wrapText="1"/>
    </xf>
    <xf numFmtId="49" fontId="15" fillId="0" borderId="5" xfId="0" applyNumberFormat="1" applyFont="1" applyBorder="1" applyAlignment="1">
      <alignment horizontal="center" vertical="center" wrapText="1"/>
    </xf>
    <xf numFmtId="49" fontId="15" fillId="0" borderId="14" xfId="0" applyNumberFormat="1" applyFont="1" applyBorder="1" applyAlignment="1">
      <alignment horizontal="center" vertical="center" wrapText="1"/>
    </xf>
    <xf numFmtId="0" fontId="1" fillId="0" borderId="5" xfId="0" applyFont="1" applyFill="1" applyBorder="1" applyAlignment="1">
      <alignment horizontal="center" wrapText="1"/>
    </xf>
    <xf numFmtId="0" fontId="1" fillId="0" borderId="14" xfId="0" applyFont="1" applyFill="1" applyBorder="1" applyAlignment="1">
      <alignment horizontal="center" wrapText="1"/>
    </xf>
    <xf numFmtId="0" fontId="15" fillId="2" borderId="17" xfId="0" applyFont="1" applyFill="1" applyBorder="1" applyAlignment="1">
      <alignment horizontal="center" vertical="center" wrapText="1"/>
    </xf>
    <xf numFmtId="0" fontId="16" fillId="0" borderId="8" xfId="0" applyFont="1" applyBorder="1" applyAlignment="1">
      <alignment horizontal="center" vertical="top" wrapText="1"/>
    </xf>
    <xf numFmtId="0" fontId="15" fillId="0" borderId="3" xfId="0" applyFont="1" applyFill="1" applyBorder="1" applyAlignment="1">
      <alignment horizontal="center" vertical="center" wrapText="1"/>
    </xf>
    <xf numFmtId="49" fontId="1" fillId="0" borderId="5" xfId="0" applyNumberFormat="1" applyFont="1" applyFill="1" applyBorder="1" applyAlignment="1">
      <alignment horizontal="center" vertical="center" wrapText="1"/>
    </xf>
    <xf numFmtId="49" fontId="1" fillId="0" borderId="15" xfId="0" applyNumberFormat="1" applyFont="1" applyFill="1" applyBorder="1" applyAlignment="1">
      <alignment horizontal="center" vertical="center" wrapText="1"/>
    </xf>
    <xf numFmtId="0" fontId="3" fillId="0" borderId="8" xfId="0" applyFont="1" applyFill="1" applyBorder="1" applyAlignment="1">
      <alignment horizontal="center" wrapText="1"/>
    </xf>
    <xf numFmtId="0" fontId="4" fillId="0" borderId="8" xfId="0" applyFont="1" applyFill="1" applyBorder="1" applyAlignment="1">
      <alignment horizontal="center" wrapText="1"/>
    </xf>
    <xf numFmtId="0" fontId="3" fillId="0" borderId="0" xfId="0" applyFont="1" applyFill="1" applyBorder="1" applyAlignment="1">
      <alignment horizontal="center" wrapText="1"/>
    </xf>
    <xf numFmtId="0" fontId="5" fillId="0" borderId="0" xfId="0" applyFont="1" applyFill="1" applyBorder="1" applyAlignment="1">
      <alignment horizontal="center" vertical="top" wrapText="1"/>
    </xf>
    <xf numFmtId="0" fontId="4" fillId="0" borderId="0" xfId="0" applyFont="1" applyFill="1" applyBorder="1" applyAlignment="1">
      <alignment horizontal="center" wrapText="1"/>
    </xf>
    <xf numFmtId="0" fontId="0" fillId="0" borderId="0" xfId="0" applyFill="1" applyBorder="1" applyAlignment="1">
      <alignment/>
    </xf>
    <xf numFmtId="0" fontId="3" fillId="0" borderId="0" xfId="0" applyFont="1" applyBorder="1" applyAlignment="1">
      <alignment horizontal="center" wrapText="1"/>
    </xf>
    <xf numFmtId="0" fontId="4" fillId="0" borderId="0" xfId="0" applyFont="1" applyBorder="1" applyAlignment="1">
      <alignment horizontal="center" wrapText="1"/>
    </xf>
    <xf numFmtId="0" fontId="4" fillId="0" borderId="0" xfId="0" applyFont="1" applyBorder="1" applyAlignment="1">
      <alignment wrapText="1"/>
    </xf>
    <xf numFmtId="0" fontId="5" fillId="0" borderId="0" xfId="0" applyFont="1" applyBorder="1" applyAlignment="1">
      <alignment horizontal="center" wrapText="1"/>
    </xf>
    <xf numFmtId="0" fontId="1" fillId="0" borderId="0" xfId="0" applyFont="1" applyBorder="1" applyAlignment="1">
      <alignment/>
    </xf>
    <xf numFmtId="0" fontId="1" fillId="0" borderId="0" xfId="0" applyFont="1" applyBorder="1" applyAlignment="1">
      <alignment horizontal="center"/>
    </xf>
    <xf numFmtId="0" fontId="4" fillId="0" borderId="0" xfId="0" applyFont="1" applyBorder="1" applyAlignment="1">
      <alignment/>
    </xf>
    <xf numFmtId="0" fontId="6" fillId="0" borderId="0" xfId="0" applyFont="1" applyBorder="1" applyAlignment="1">
      <alignment horizontal="justify"/>
    </xf>
    <xf numFmtId="0" fontId="7" fillId="0" borderId="0" xfId="0" applyFont="1" applyBorder="1" applyAlignment="1">
      <alignment horizontal="justify"/>
    </xf>
    <xf numFmtId="0" fontId="16" fillId="0" borderId="3" xfId="0" applyFont="1" applyFill="1" applyBorder="1" applyAlignment="1">
      <alignment horizontal="left" vertical="top" wrapText="1"/>
    </xf>
    <xf numFmtId="0" fontId="16" fillId="0" borderId="6" xfId="0" applyFont="1" applyBorder="1" applyAlignment="1">
      <alignment horizontal="center" vertical="top" wrapText="1"/>
    </xf>
    <xf numFmtId="0" fontId="16" fillId="0" borderId="17" xfId="0" applyFont="1" applyBorder="1" applyAlignment="1">
      <alignment horizontal="center" vertical="top" wrapText="1"/>
    </xf>
    <xf numFmtId="49" fontId="17" fillId="0" borderId="5" xfId="0" applyNumberFormat="1" applyFont="1" applyBorder="1" applyAlignment="1">
      <alignment horizontal="center" vertical="top" wrapText="1"/>
    </xf>
    <xf numFmtId="49" fontId="17" fillId="0" borderId="15" xfId="0" applyNumberFormat="1" applyFont="1" applyBorder="1" applyAlignment="1">
      <alignment horizontal="center" vertical="top" wrapText="1"/>
    </xf>
    <xf numFmtId="0" fontId="15" fillId="0" borderId="8" xfId="0" applyFont="1" applyFill="1" applyBorder="1" applyAlignment="1">
      <alignment horizontal="center" vertical="center" wrapText="1"/>
    </xf>
    <xf numFmtId="0" fontId="15" fillId="0" borderId="17" xfId="0" applyFont="1" applyFill="1" applyBorder="1" applyAlignment="1">
      <alignment horizontal="center" vertical="center" wrapText="1"/>
    </xf>
    <xf numFmtId="49" fontId="15" fillId="0" borderId="14" xfId="0" applyNumberFormat="1" applyFont="1" applyFill="1" applyBorder="1" applyAlignment="1">
      <alignment horizontal="center" vertical="center" wrapText="1"/>
    </xf>
    <xf numFmtId="49" fontId="15" fillId="0" borderId="15" xfId="0" applyNumberFormat="1" applyFont="1" applyFill="1" applyBorder="1" applyAlignment="1">
      <alignment horizontal="center" vertical="center" wrapText="1"/>
    </xf>
    <xf numFmtId="0" fontId="17" fillId="0" borderId="6" xfId="0" applyFont="1" applyBorder="1" applyAlignment="1">
      <alignment horizontal="center" vertical="top" wrapText="1"/>
    </xf>
    <xf numFmtId="0" fontId="17" fillId="0" borderId="17" xfId="0" applyFont="1" applyBorder="1" applyAlignment="1">
      <alignment horizontal="center" vertical="top" wrapText="1"/>
    </xf>
    <xf numFmtId="49" fontId="17" fillId="0" borderId="3" xfId="0" applyNumberFormat="1" applyFont="1" applyFill="1" applyBorder="1" applyAlignment="1">
      <alignment horizontal="left" vertical="top" wrapText="1"/>
    </xf>
    <xf numFmtId="49" fontId="1" fillId="0" borderId="6" xfId="0" applyNumberFormat="1" applyFont="1" applyFill="1" applyBorder="1" applyAlignment="1">
      <alignment horizontal="center" vertical="center" wrapText="1"/>
    </xf>
    <xf numFmtId="0" fontId="0" fillId="0" borderId="17" xfId="0" applyBorder="1" applyAlignment="1">
      <alignment/>
    </xf>
    <xf numFmtId="0" fontId="16" fillId="0" borderId="3" xfId="0" applyFont="1" applyFill="1" applyBorder="1" applyAlignment="1">
      <alignment horizontal="left" vertical="center" wrapText="1"/>
    </xf>
    <xf numFmtId="0" fontId="15" fillId="2" borderId="3" xfId="0" applyFont="1" applyFill="1" applyBorder="1" applyAlignment="1">
      <alignment horizontal="center" vertical="center" wrapText="1"/>
    </xf>
    <xf numFmtId="0" fontId="16" fillId="0" borderId="17" xfId="0" applyFont="1" applyFill="1" applyBorder="1" applyAlignment="1">
      <alignment horizontal="left" vertical="top" wrapText="1"/>
    </xf>
    <xf numFmtId="0" fontId="8" fillId="0" borderId="0" xfId="0" applyFont="1" applyBorder="1" applyAlignment="1">
      <alignment horizontal="center"/>
    </xf>
    <xf numFmtId="0" fontId="15" fillId="2" borderId="30" xfId="0" applyFont="1" applyFill="1" applyBorder="1" applyAlignment="1">
      <alignment horizontal="center" vertical="top" wrapText="1"/>
    </xf>
    <xf numFmtId="0" fontId="15" fillId="2" borderId="31" xfId="0" applyFont="1" applyFill="1" applyBorder="1" applyAlignment="1">
      <alignment horizontal="center" vertical="top" wrapText="1"/>
    </xf>
    <xf numFmtId="0" fontId="1" fillId="0" borderId="32" xfId="0" applyFont="1" applyFill="1" applyBorder="1" applyAlignment="1">
      <alignment horizontal="justify" vertical="top" wrapText="1"/>
    </xf>
    <xf numFmtId="0" fontId="1" fillId="0" borderId="33" xfId="0" applyFont="1" applyFill="1" applyBorder="1" applyAlignment="1">
      <alignment horizontal="justify" vertical="top" wrapText="1"/>
    </xf>
    <xf numFmtId="0" fontId="4" fillId="0" borderId="28"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34" xfId="0" applyFont="1" applyBorder="1" applyAlignment="1">
      <alignment horizontal="center" vertical="center" wrapText="1"/>
    </xf>
    <xf numFmtId="0" fontId="22" fillId="0" borderId="0" xfId="0" applyFont="1" applyAlignment="1">
      <alignment horizontal="center"/>
    </xf>
    <xf numFmtId="0" fontId="2" fillId="0" borderId="0" xfId="0" applyFont="1" applyAlignment="1">
      <alignment horizontal="center" vertical="center" wrapText="1"/>
    </xf>
    <xf numFmtId="0" fontId="24" fillId="0" borderId="0" xfId="0" applyFont="1" applyAlignment="1">
      <alignment horizontal="left"/>
    </xf>
    <xf numFmtId="0" fontId="17" fillId="0" borderId="5" xfId="0" applyFont="1" applyBorder="1" applyAlignment="1">
      <alignment horizontal="center" vertical="top" wrapText="1"/>
    </xf>
    <xf numFmtId="0" fontId="17" fillId="0" borderId="14" xfId="0" applyFont="1" applyBorder="1" applyAlignment="1">
      <alignment horizontal="center" vertical="top" wrapText="1"/>
    </xf>
    <xf numFmtId="0" fontId="17" fillId="0" borderId="15" xfId="0" applyFont="1" applyBorder="1" applyAlignment="1">
      <alignment horizontal="center" vertical="top" wrapText="1"/>
    </xf>
    <xf numFmtId="0" fontId="17" fillId="0" borderId="8" xfId="0" applyFont="1" applyBorder="1" applyAlignment="1">
      <alignment horizontal="center" vertical="top" wrapText="1"/>
    </xf>
    <xf numFmtId="0" fontId="17" fillId="0" borderId="35" xfId="0" applyFont="1" applyBorder="1" applyAlignment="1">
      <alignment horizontal="center" vertical="top" wrapText="1"/>
    </xf>
    <xf numFmtId="0" fontId="15" fillId="2" borderId="2" xfId="0" applyFont="1" applyFill="1" applyBorder="1" applyAlignment="1">
      <alignment horizontal="center" vertical="center" wrapText="1"/>
    </xf>
    <xf numFmtId="0" fontId="1" fillId="0" borderId="36" xfId="0" applyFont="1" applyBorder="1" applyAlignment="1">
      <alignment horizontal="center"/>
    </xf>
    <xf numFmtId="0" fontId="17" fillId="0" borderId="3" xfId="0" applyFont="1" applyFill="1" applyBorder="1" applyAlignment="1">
      <alignment horizontal="left" vertical="top" wrapText="1"/>
    </xf>
    <xf numFmtId="0" fontId="17" fillId="0" borderId="3" xfId="0" applyFont="1" applyFill="1" applyBorder="1" applyAlignment="1">
      <alignment horizontal="left" vertical="center" wrapText="1"/>
    </xf>
    <xf numFmtId="0" fontId="16" fillId="0" borderId="13"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6" xfId="0" applyFont="1" applyFill="1" applyBorder="1" applyAlignment="1">
      <alignment horizontal="center" vertical="top" wrapText="1"/>
    </xf>
    <xf numFmtId="0" fontId="16" fillId="0" borderId="17" xfId="0" applyFont="1" applyFill="1" applyBorder="1" applyAlignment="1">
      <alignment horizontal="center" vertical="top" wrapText="1"/>
    </xf>
    <xf numFmtId="0" fontId="15" fillId="0" borderId="3" xfId="0" applyFont="1" applyFill="1" applyBorder="1" applyAlignment="1">
      <alignment horizontal="center" vertical="top" wrapText="1"/>
    </xf>
    <xf numFmtId="0" fontId="5" fillId="0" borderId="8" xfId="0" applyFont="1" applyFill="1" applyBorder="1" applyAlignment="1">
      <alignment horizontal="center" vertical="top" wrapText="1"/>
    </xf>
    <xf numFmtId="49" fontId="1" fillId="0" borderId="6" xfId="0" applyNumberFormat="1" applyFont="1" applyFill="1" applyBorder="1" applyAlignment="1">
      <alignment horizontal="center" vertical="top" wrapText="1"/>
    </xf>
    <xf numFmtId="49" fontId="1" fillId="0" borderId="8" xfId="0" applyNumberFormat="1" applyFont="1" applyFill="1" applyBorder="1" applyAlignment="1">
      <alignment horizontal="center" vertical="top" wrapText="1"/>
    </xf>
    <xf numFmtId="49" fontId="1" fillId="0" borderId="17" xfId="0" applyNumberFormat="1" applyFont="1" applyFill="1" applyBorder="1" applyAlignment="1">
      <alignment horizontal="center" vertical="top" wrapText="1"/>
    </xf>
    <xf numFmtId="49" fontId="1" fillId="0" borderId="3" xfId="0" applyNumberFormat="1" applyFont="1" applyBorder="1" applyAlignment="1">
      <alignment horizontal="left" vertical="center" wrapText="1"/>
    </xf>
    <xf numFmtId="0" fontId="15" fillId="2" borderId="13" xfId="0" applyFont="1" applyFill="1" applyBorder="1" applyAlignment="1">
      <alignment horizontal="center" vertical="top" wrapText="1"/>
    </xf>
    <xf numFmtId="0" fontId="15" fillId="2" borderId="7" xfId="0" applyFont="1" applyFill="1" applyBorder="1" applyAlignment="1">
      <alignment horizontal="center" vertical="top" wrapText="1"/>
    </xf>
    <xf numFmtId="0" fontId="16" fillId="0" borderId="13" xfId="0" applyFont="1" applyFill="1" applyBorder="1" applyAlignment="1">
      <alignment horizontal="left" vertical="top" wrapText="1"/>
    </xf>
    <xf numFmtId="0" fontId="16" fillId="0" borderId="7" xfId="0" applyFont="1" applyFill="1" applyBorder="1" applyAlignment="1">
      <alignment horizontal="left" vertical="top" wrapText="1"/>
    </xf>
    <xf numFmtId="0" fontId="15" fillId="2" borderId="13"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7" fillId="0" borderId="6" xfId="0" applyFont="1" applyFill="1" applyBorder="1" applyAlignment="1">
      <alignment horizontal="center" vertical="top" wrapText="1"/>
    </xf>
    <xf numFmtId="0" fontId="17" fillId="0" borderId="8" xfId="0" applyFont="1" applyFill="1" applyBorder="1" applyAlignment="1">
      <alignment horizontal="center" vertical="top" wrapText="1"/>
    </xf>
    <xf numFmtId="49" fontId="17" fillId="0" borderId="5" xfId="0" applyNumberFormat="1" applyFont="1" applyFill="1" applyBorder="1" applyAlignment="1">
      <alignment horizontal="center" vertical="center" wrapText="1"/>
    </xf>
    <xf numFmtId="49" fontId="17" fillId="0" borderId="14" xfId="0" applyNumberFormat="1" applyFont="1" applyFill="1" applyBorder="1" applyAlignment="1">
      <alignment horizontal="center" vertical="center" wrapText="1"/>
    </xf>
    <xf numFmtId="49" fontId="17" fillId="0" borderId="15"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center" wrapText="1"/>
    </xf>
    <xf numFmtId="49" fontId="1" fillId="0" borderId="3" xfId="0" applyNumberFormat="1" applyFont="1" applyFill="1" applyBorder="1" applyAlignment="1">
      <alignment horizontal="center" vertical="top" wrapText="1"/>
    </xf>
    <xf numFmtId="49" fontId="15" fillId="0" borderId="15" xfId="0" applyNumberFormat="1" applyFont="1" applyBorder="1" applyAlignment="1">
      <alignment horizontal="center" vertical="center" wrapText="1"/>
    </xf>
    <xf numFmtId="49" fontId="16" fillId="0" borderId="3" xfId="0" applyNumberFormat="1" applyFont="1" applyFill="1" applyBorder="1" applyAlignment="1">
      <alignment horizontal="left" vertical="top" wrapText="1"/>
    </xf>
    <xf numFmtId="0" fontId="12" fillId="0" borderId="23" xfId="0" applyFont="1" applyFill="1" applyBorder="1" applyAlignment="1">
      <alignment horizontal="center" wrapText="1"/>
    </xf>
    <xf numFmtId="0" fontId="12" fillId="0" borderId="24" xfId="0" applyFont="1" applyFill="1" applyBorder="1" applyAlignment="1">
      <alignment horizontal="center" wrapText="1"/>
    </xf>
    <xf numFmtId="0" fontId="15" fillId="0" borderId="6" xfId="0" applyFont="1" applyBorder="1" applyAlignment="1">
      <alignment horizontal="center" vertical="top" wrapText="1"/>
    </xf>
    <xf numFmtId="0" fontId="15" fillId="0" borderId="8" xfId="0" applyFont="1" applyBorder="1" applyAlignment="1">
      <alignment horizontal="center" vertical="top" wrapText="1"/>
    </xf>
    <xf numFmtId="0" fontId="5" fillId="0" borderId="6" xfId="0" applyFont="1" applyFill="1" applyBorder="1" applyAlignment="1">
      <alignment horizontal="center" vertical="top" wrapText="1"/>
    </xf>
    <xf numFmtId="0" fontId="5" fillId="0" borderId="17" xfId="0" applyFont="1" applyFill="1" applyBorder="1" applyAlignment="1">
      <alignment horizontal="center" vertical="top" wrapText="1"/>
    </xf>
    <xf numFmtId="4" fontId="12" fillId="0" borderId="23" xfId="0" applyNumberFormat="1" applyFont="1" applyBorder="1" applyAlignment="1">
      <alignment horizontal="center" vertical="center"/>
    </xf>
    <xf numFmtId="4" fontId="12" fillId="0" borderId="24" xfId="0" applyNumberFormat="1" applyFont="1" applyBorder="1" applyAlignment="1">
      <alignment horizontal="center" vertical="center"/>
    </xf>
    <xf numFmtId="0" fontId="5" fillId="0" borderId="23" xfId="0" applyFont="1" applyFill="1" applyBorder="1" applyAlignment="1">
      <alignment horizontal="center" vertical="top" wrapText="1"/>
    </xf>
    <xf numFmtId="0" fontId="5" fillId="0" borderId="24" xfId="0" applyFont="1" applyFill="1" applyBorder="1" applyAlignment="1">
      <alignment horizontal="center" vertical="top" wrapText="1"/>
    </xf>
    <xf numFmtId="0" fontId="12" fillId="0" borderId="6" xfId="0" applyFont="1" applyFill="1" applyBorder="1" applyAlignment="1">
      <alignment horizontal="center" wrapText="1"/>
    </xf>
    <xf numFmtId="0" fontId="12" fillId="0" borderId="17" xfId="0" applyFont="1" applyFill="1" applyBorder="1" applyAlignment="1">
      <alignment horizontal="center" wrapText="1"/>
    </xf>
    <xf numFmtId="49" fontId="17" fillId="0" borderId="5" xfId="0" applyNumberFormat="1" applyFont="1" applyFill="1" applyBorder="1" applyAlignment="1">
      <alignment horizontal="center" vertical="justify" wrapText="1"/>
    </xf>
    <xf numFmtId="49" fontId="17" fillId="0" borderId="14" xfId="0" applyNumberFormat="1" applyFont="1" applyFill="1" applyBorder="1" applyAlignment="1">
      <alignment horizontal="center" vertical="justify" wrapText="1"/>
    </xf>
    <xf numFmtId="0" fontId="4" fillId="0" borderId="6" xfId="0" applyFont="1" applyFill="1" applyBorder="1" applyAlignment="1">
      <alignment horizontal="center" vertical="top" wrapText="1"/>
    </xf>
    <xf numFmtId="0" fontId="4" fillId="0" borderId="8" xfId="0" applyFont="1" applyFill="1" applyBorder="1" applyAlignment="1">
      <alignment horizontal="center" vertical="top" wrapText="1"/>
    </xf>
    <xf numFmtId="0" fontId="4" fillId="0" borderId="17" xfId="0" applyFont="1" applyFill="1" applyBorder="1" applyAlignment="1">
      <alignment horizontal="center" vertical="top" wrapText="1"/>
    </xf>
    <xf numFmtId="49" fontId="1" fillId="0" borderId="12" xfId="0" applyNumberFormat="1" applyFont="1" applyFill="1" applyBorder="1" applyAlignment="1">
      <alignment horizontal="center" vertical="top" wrapText="1"/>
    </xf>
    <xf numFmtId="0" fontId="3" fillId="0" borderId="14" xfId="0" applyFont="1" applyFill="1" applyBorder="1" applyAlignment="1">
      <alignment horizontal="center" wrapText="1"/>
    </xf>
    <xf numFmtId="0" fontId="3" fillId="0" borderId="15" xfId="0" applyFont="1" applyFill="1" applyBorder="1" applyAlignment="1">
      <alignment horizontal="center" wrapText="1"/>
    </xf>
    <xf numFmtId="0" fontId="20" fillId="0" borderId="8" xfId="0" applyFont="1" applyFill="1" applyBorder="1" applyAlignment="1">
      <alignment horizontal="center" vertical="top" wrapText="1"/>
    </xf>
    <xf numFmtId="0" fontId="19" fillId="0" borderId="14" xfId="0" applyFont="1" applyFill="1" applyBorder="1" applyAlignment="1">
      <alignment horizontal="center" wrapText="1"/>
    </xf>
    <xf numFmtId="49" fontId="17" fillId="0" borderId="5" xfId="0" applyNumberFormat="1" applyFont="1" applyBorder="1" applyAlignment="1">
      <alignment horizontal="center" vertical="center" wrapText="1"/>
    </xf>
    <xf numFmtId="49" fontId="17" fillId="0" borderId="15" xfId="0" applyNumberFormat="1" applyFont="1" applyBorder="1" applyAlignment="1">
      <alignment horizontal="center" vertical="center"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42"/>
  <sheetViews>
    <sheetView showZeros="0" tabSelected="1" view="pageBreakPreview" zoomScale="80" zoomScaleSheetLayoutView="80" workbookViewId="0" topLeftCell="A1">
      <selection activeCell="A5" sqref="A5:G5"/>
    </sheetView>
  </sheetViews>
  <sheetFormatPr defaultColWidth="9.140625" defaultRowHeight="12.75"/>
  <cols>
    <col min="1" max="1" width="10.00390625" style="0" customWidth="1"/>
    <col min="2" max="2" width="11.00390625" style="0" customWidth="1"/>
    <col min="3" max="3" width="45.140625" style="0" customWidth="1"/>
    <col min="4" max="4" width="13.28125" style="1" customWidth="1"/>
    <col min="5" max="5" width="7.28125" style="1" customWidth="1"/>
    <col min="6" max="6" width="13.57421875" style="1" customWidth="1"/>
    <col min="7" max="7" width="13.421875" style="13" customWidth="1"/>
    <col min="8" max="8" width="14.140625" style="0" customWidth="1"/>
    <col min="9" max="9" width="12.421875" style="0" customWidth="1"/>
    <col min="10" max="10" width="17.421875" style="0" customWidth="1"/>
    <col min="12" max="12" width="13.28125" style="0" customWidth="1"/>
    <col min="13" max="13" width="12.140625" style="0" customWidth="1"/>
    <col min="14" max="14" width="17.421875" style="0" customWidth="1"/>
  </cols>
  <sheetData>
    <row r="1" spans="1:7" ht="14.25">
      <c r="A1" s="260"/>
      <c r="B1" s="260"/>
      <c r="C1" s="260"/>
      <c r="E1" s="258" t="s">
        <v>9</v>
      </c>
      <c r="F1" s="258"/>
      <c r="G1" s="258"/>
    </row>
    <row r="2" spans="1:7" ht="14.25">
      <c r="A2" s="260"/>
      <c r="B2" s="260"/>
      <c r="C2" s="260"/>
      <c r="E2" s="258" t="s">
        <v>241</v>
      </c>
      <c r="F2" s="258"/>
      <c r="G2" s="258"/>
    </row>
    <row r="3" spans="5:7" ht="12.75">
      <c r="E3" s="258" t="s">
        <v>351</v>
      </c>
      <c r="F3" s="258"/>
      <c r="G3" s="258"/>
    </row>
    <row r="4" ht="10.5" customHeight="1">
      <c r="A4" s="2"/>
    </row>
    <row r="5" spans="1:10" ht="33.75" customHeight="1">
      <c r="A5" s="259" t="s">
        <v>86</v>
      </c>
      <c r="B5" s="259"/>
      <c r="C5" s="259"/>
      <c r="D5" s="259"/>
      <c r="E5" s="259"/>
      <c r="F5" s="259"/>
      <c r="G5" s="259"/>
      <c r="H5" s="7"/>
      <c r="I5" s="7"/>
      <c r="J5" s="7"/>
    </row>
    <row r="6" ht="12.75" hidden="1">
      <c r="A6" s="3"/>
    </row>
    <row r="7" ht="12.75" hidden="1">
      <c r="A7" s="3"/>
    </row>
    <row r="8" ht="12.75" hidden="1">
      <c r="A8" s="3"/>
    </row>
    <row r="9" spans="1:7" ht="11.25" customHeight="1" thickBot="1">
      <c r="A9" s="3"/>
      <c r="F9" s="267" t="s">
        <v>0</v>
      </c>
      <c r="G9" s="267"/>
    </row>
    <row r="10" spans="1:7" ht="70.5" customHeight="1">
      <c r="A10" s="5" t="s">
        <v>1</v>
      </c>
      <c r="B10" s="6" t="s">
        <v>2</v>
      </c>
      <c r="C10" s="255" t="s">
        <v>67</v>
      </c>
      <c r="D10" s="255" t="s">
        <v>3</v>
      </c>
      <c r="E10" s="255" t="s">
        <v>252</v>
      </c>
      <c r="F10" s="255" t="s">
        <v>4</v>
      </c>
      <c r="G10" s="253" t="s">
        <v>6</v>
      </c>
    </row>
    <row r="11" spans="1:7" ht="81.75" customHeight="1" thickBot="1">
      <c r="A11" s="28" t="s">
        <v>5</v>
      </c>
      <c r="B11" s="29" t="s">
        <v>80</v>
      </c>
      <c r="C11" s="256"/>
      <c r="D11" s="256"/>
      <c r="E11" s="257"/>
      <c r="F11" s="256"/>
      <c r="G11" s="254"/>
    </row>
    <row r="12" spans="1:7" s="11" customFormat="1" ht="21" customHeight="1">
      <c r="A12" s="34">
        <v>191</v>
      </c>
      <c r="B12" s="266" t="s">
        <v>7</v>
      </c>
      <c r="C12" s="266"/>
      <c r="D12" s="74">
        <f>D13+D32+D34+D65+D80+D88+D103+D110+D112+D115</f>
        <v>58596600</v>
      </c>
      <c r="E12" s="74">
        <f>E13+E32+E34+E65+E80+E88+E103+E110+E112+E115</f>
        <v>0</v>
      </c>
      <c r="F12" s="74">
        <f>F13+F32+F34+F65+F80+F88+F103+F110+F112+F115</f>
        <v>43788200</v>
      </c>
      <c r="G12" s="202">
        <f>G13+G32+G34+G65+G80+G88+G103+G110+G112+G115</f>
        <v>13947600</v>
      </c>
    </row>
    <row r="13" spans="1:7" s="23" customFormat="1" ht="18" customHeight="1">
      <c r="A13" s="157">
        <v>150101</v>
      </c>
      <c r="B13" s="245" t="s">
        <v>8</v>
      </c>
      <c r="C13" s="245"/>
      <c r="D13" s="86">
        <f>(D14+D15+D16+D17+D18+D19+D20+D21+D22+D23+D24+D25+D26+D27+D28+D29+D30+D31)</f>
        <v>49555400</v>
      </c>
      <c r="E13" s="70"/>
      <c r="F13" s="86">
        <f>(F14+F15+F16+F17+F18+F19+F20+F21+F22+F23+F24+F25+F26+F27+F28+F29+F30+F31)</f>
        <v>36733700</v>
      </c>
      <c r="G13" s="87">
        <f>G14+G15+G16+G17+G18+G19+G20+G21+G22+G23+G24+G25+G26+G27+G29+G30+G31</f>
        <v>7004800</v>
      </c>
    </row>
    <row r="14" spans="1:12" ht="51" customHeight="1">
      <c r="A14" s="261"/>
      <c r="B14" s="240"/>
      <c r="C14" s="30" t="s">
        <v>10</v>
      </c>
      <c r="D14" s="104">
        <v>4898800</v>
      </c>
      <c r="E14" s="105">
        <v>10</v>
      </c>
      <c r="F14" s="104">
        <v>4366300</v>
      </c>
      <c r="G14" s="106">
        <v>642000</v>
      </c>
      <c r="H14" s="12"/>
      <c r="I14" s="12"/>
      <c r="J14" s="12"/>
      <c r="K14" s="10"/>
      <c r="L14" s="27"/>
    </row>
    <row r="15" spans="1:7" ht="27.75" customHeight="1">
      <c r="A15" s="262"/>
      <c r="B15" s="264"/>
      <c r="C15" s="30" t="s">
        <v>291</v>
      </c>
      <c r="D15" s="104">
        <v>0</v>
      </c>
      <c r="E15" s="107"/>
      <c r="F15" s="104">
        <v>0</v>
      </c>
      <c r="G15" s="106">
        <v>200000</v>
      </c>
    </row>
    <row r="16" spans="1:7" ht="38.25">
      <c r="A16" s="262"/>
      <c r="B16" s="264"/>
      <c r="C16" s="30" t="s">
        <v>292</v>
      </c>
      <c r="D16" s="104">
        <v>100000</v>
      </c>
      <c r="E16" s="108"/>
      <c r="F16" s="104">
        <v>100000</v>
      </c>
      <c r="G16" s="106">
        <v>100000</v>
      </c>
    </row>
    <row r="17" spans="1:7" ht="26.25" customHeight="1">
      <c r="A17" s="262"/>
      <c r="B17" s="264"/>
      <c r="C17" s="30" t="s">
        <v>59</v>
      </c>
      <c r="D17" s="104">
        <v>14438500</v>
      </c>
      <c r="E17" s="109">
        <v>43</v>
      </c>
      <c r="F17" s="104">
        <v>8232000</v>
      </c>
      <c r="G17" s="110">
        <v>1632000</v>
      </c>
    </row>
    <row r="18" spans="1:7" ht="17.25" customHeight="1">
      <c r="A18" s="262"/>
      <c r="B18" s="264"/>
      <c r="C18" s="30" t="s">
        <v>60</v>
      </c>
      <c r="D18" s="104">
        <v>2482000</v>
      </c>
      <c r="E18" s="109">
        <v>21</v>
      </c>
      <c r="F18" s="104">
        <v>1972000</v>
      </c>
      <c r="G18" s="110">
        <v>633000</v>
      </c>
    </row>
    <row r="19" spans="1:7" ht="36.75" customHeight="1">
      <c r="A19" s="262"/>
      <c r="B19" s="264"/>
      <c r="C19" s="30" t="s">
        <v>240</v>
      </c>
      <c r="D19" s="104">
        <v>0</v>
      </c>
      <c r="E19" s="111"/>
      <c r="F19" s="104">
        <v>0</v>
      </c>
      <c r="G19" s="110">
        <v>100000</v>
      </c>
    </row>
    <row r="20" spans="1:7" ht="24.75" customHeight="1">
      <c r="A20" s="262"/>
      <c r="B20" s="264"/>
      <c r="C20" s="30" t="s">
        <v>253</v>
      </c>
      <c r="D20" s="104">
        <v>240000</v>
      </c>
      <c r="E20" s="111"/>
      <c r="F20" s="104">
        <v>240000</v>
      </c>
      <c r="G20" s="110">
        <v>240000</v>
      </c>
    </row>
    <row r="21" spans="1:7" ht="26.25" customHeight="1">
      <c r="A21" s="262"/>
      <c r="B21" s="264"/>
      <c r="C21" s="30" t="s">
        <v>83</v>
      </c>
      <c r="D21" s="104">
        <v>0</v>
      </c>
      <c r="E21" s="111"/>
      <c r="F21" s="104">
        <v>0</v>
      </c>
      <c r="G21" s="110">
        <v>15000</v>
      </c>
    </row>
    <row r="22" spans="1:7" ht="15" customHeight="1">
      <c r="A22" s="262"/>
      <c r="B22" s="264"/>
      <c r="C22" s="30" t="s">
        <v>254</v>
      </c>
      <c r="D22" s="104">
        <v>11000</v>
      </c>
      <c r="E22" s="111"/>
      <c r="F22" s="104">
        <v>11000</v>
      </c>
      <c r="G22" s="110">
        <v>11000</v>
      </c>
    </row>
    <row r="23" spans="1:7" ht="26.25" customHeight="1">
      <c r="A23" s="262"/>
      <c r="B23" s="264"/>
      <c r="C23" s="30" t="s">
        <v>11</v>
      </c>
      <c r="D23" s="104">
        <v>150000</v>
      </c>
      <c r="E23" s="111"/>
      <c r="F23" s="104">
        <v>150000</v>
      </c>
      <c r="G23" s="110">
        <v>150000</v>
      </c>
    </row>
    <row r="24" spans="1:7" ht="30" customHeight="1">
      <c r="A24" s="262"/>
      <c r="B24" s="264"/>
      <c r="C24" s="30" t="s">
        <v>295</v>
      </c>
      <c r="D24" s="104">
        <v>5292300</v>
      </c>
      <c r="E24" s="109">
        <v>81</v>
      </c>
      <c r="F24" s="104">
        <v>1019600</v>
      </c>
      <c r="G24" s="110">
        <v>394000</v>
      </c>
    </row>
    <row r="25" spans="1:7" ht="25.5">
      <c r="A25" s="262"/>
      <c r="B25" s="264"/>
      <c r="C25" s="30" t="s">
        <v>296</v>
      </c>
      <c r="D25" s="104">
        <v>1524800</v>
      </c>
      <c r="E25" s="111"/>
      <c r="F25" s="104">
        <v>1524800</v>
      </c>
      <c r="G25" s="110">
        <v>544800</v>
      </c>
    </row>
    <row r="26" spans="1:7" ht="12.75" customHeight="1">
      <c r="A26" s="262"/>
      <c r="B26" s="264"/>
      <c r="C26" s="174" t="s">
        <v>255</v>
      </c>
      <c r="D26" s="112">
        <v>1700000</v>
      </c>
      <c r="E26" s="111"/>
      <c r="F26" s="112">
        <v>1700000</v>
      </c>
      <c r="G26" s="113">
        <v>430000</v>
      </c>
    </row>
    <row r="27" spans="1:7" ht="63.75" customHeight="1">
      <c r="A27" s="262"/>
      <c r="B27" s="265"/>
      <c r="C27" s="176" t="s">
        <v>256</v>
      </c>
      <c r="D27" s="172">
        <v>4317300</v>
      </c>
      <c r="E27" s="301"/>
      <c r="F27" s="114">
        <v>4317300</v>
      </c>
      <c r="G27" s="113">
        <v>560000</v>
      </c>
    </row>
    <row r="28" spans="1:7" ht="12.75" customHeight="1">
      <c r="A28" s="262"/>
      <c r="B28" s="265"/>
      <c r="C28" s="177" t="s">
        <v>160</v>
      </c>
      <c r="D28" s="173"/>
      <c r="E28" s="302"/>
      <c r="F28" s="116"/>
      <c r="G28" s="117"/>
    </row>
    <row r="29" spans="1:7" ht="27.75" customHeight="1">
      <c r="A29" s="262"/>
      <c r="B29" s="264"/>
      <c r="C29" s="175" t="s">
        <v>12</v>
      </c>
      <c r="D29" s="115">
        <v>12298700</v>
      </c>
      <c r="E29" s="105">
        <v>22</v>
      </c>
      <c r="F29" s="115">
        <v>10998700</v>
      </c>
      <c r="G29" s="117">
        <v>933000</v>
      </c>
    </row>
    <row r="30" spans="1:7" ht="25.5" customHeight="1">
      <c r="A30" s="262"/>
      <c r="B30" s="264"/>
      <c r="C30" s="30" t="s">
        <v>61</v>
      </c>
      <c r="D30" s="104">
        <v>2102000</v>
      </c>
      <c r="E30" s="107"/>
      <c r="F30" s="104">
        <v>2102000</v>
      </c>
      <c r="G30" s="110">
        <v>300000</v>
      </c>
    </row>
    <row r="31" spans="1:7" s="18" customFormat="1" ht="63.75" customHeight="1">
      <c r="A31" s="263"/>
      <c r="B31" s="241"/>
      <c r="C31" s="30" t="s">
        <v>159</v>
      </c>
      <c r="D31" s="118"/>
      <c r="E31" s="107"/>
      <c r="F31" s="118"/>
      <c r="G31" s="106">
        <v>120000</v>
      </c>
    </row>
    <row r="32" spans="1:7" s="18" customFormat="1" ht="27.75" customHeight="1">
      <c r="A32" s="157">
        <v>150201</v>
      </c>
      <c r="B32" s="245" t="s">
        <v>125</v>
      </c>
      <c r="C32" s="245"/>
      <c r="D32" s="86">
        <f>D33</f>
        <v>50000</v>
      </c>
      <c r="E32" s="86">
        <f>E33</f>
        <v>0</v>
      </c>
      <c r="F32" s="86">
        <f>F33</f>
        <v>50000</v>
      </c>
      <c r="G32" s="87">
        <f>G33</f>
        <v>50000</v>
      </c>
    </row>
    <row r="33" spans="1:7" s="18" customFormat="1" ht="21.75" customHeight="1">
      <c r="A33" s="88"/>
      <c r="B33" s="89"/>
      <c r="C33" s="30" t="s">
        <v>161</v>
      </c>
      <c r="D33" s="118">
        <v>50000</v>
      </c>
      <c r="E33" s="107"/>
      <c r="F33" s="118">
        <v>50000</v>
      </c>
      <c r="G33" s="106">
        <v>50000</v>
      </c>
    </row>
    <row r="34" spans="1:10" s="23" customFormat="1" ht="20.25" customHeight="1">
      <c r="A34" s="103" t="s">
        <v>21</v>
      </c>
      <c r="B34" s="270" t="s">
        <v>13</v>
      </c>
      <c r="C34" s="271"/>
      <c r="D34" s="86">
        <f>(D35+D40+D56+D58+D61+D63)</f>
        <v>4389200</v>
      </c>
      <c r="E34" s="86"/>
      <c r="F34" s="86">
        <f>(F35+F40+F56+F58+F61+F63)</f>
        <v>3434300</v>
      </c>
      <c r="G34" s="87">
        <f>(G35+G40+G56+G58+G61+G63)</f>
        <v>3345100</v>
      </c>
      <c r="H34" s="91"/>
      <c r="I34" s="91"/>
      <c r="J34" s="91"/>
    </row>
    <row r="35" spans="1:7" s="23" customFormat="1" ht="14.25" customHeight="1">
      <c r="A35" s="158" t="s">
        <v>22</v>
      </c>
      <c r="B35" s="269" t="s">
        <v>14</v>
      </c>
      <c r="C35" s="269"/>
      <c r="D35" s="86">
        <f>(D36+D37+D38+D39)</f>
        <v>1191200</v>
      </c>
      <c r="E35" s="70"/>
      <c r="F35" s="86">
        <f>(F36+F37+F38+F39)</f>
        <v>1025800</v>
      </c>
      <c r="G35" s="87">
        <f>(G36+G37+G38+G39)</f>
        <v>936600</v>
      </c>
    </row>
    <row r="36" spans="1:7" s="18" customFormat="1" ht="15" customHeight="1">
      <c r="A36" s="307"/>
      <c r="B36" s="309"/>
      <c r="C36" s="30" t="s">
        <v>20</v>
      </c>
      <c r="D36" s="118">
        <v>774200</v>
      </c>
      <c r="E36" s="107"/>
      <c r="F36" s="118">
        <v>774200</v>
      </c>
      <c r="G36" s="106">
        <v>685000</v>
      </c>
    </row>
    <row r="37" spans="1:7" s="18" customFormat="1" ht="27.75" customHeight="1">
      <c r="A37" s="308"/>
      <c r="B37" s="310"/>
      <c r="C37" s="30" t="s">
        <v>162</v>
      </c>
      <c r="D37" s="119">
        <f>77000</f>
        <v>77000</v>
      </c>
      <c r="E37" s="107"/>
      <c r="F37" s="118">
        <f>77000</f>
        <v>77000</v>
      </c>
      <c r="G37" s="120">
        <f>77000</f>
        <v>77000</v>
      </c>
    </row>
    <row r="38" spans="1:7" s="18" customFormat="1" ht="37.5" customHeight="1">
      <c r="A38" s="93"/>
      <c r="B38" s="310"/>
      <c r="C38" s="30" t="s">
        <v>232</v>
      </c>
      <c r="D38" s="118">
        <v>200000</v>
      </c>
      <c r="E38" s="121"/>
      <c r="F38" s="118">
        <v>100000</v>
      </c>
      <c r="G38" s="106">
        <v>100000</v>
      </c>
    </row>
    <row r="39" spans="1:7" s="18" customFormat="1" ht="37.5" customHeight="1">
      <c r="A39" s="94"/>
      <c r="B39" s="311"/>
      <c r="C39" s="30" t="s">
        <v>257</v>
      </c>
      <c r="D39" s="118">
        <v>140000</v>
      </c>
      <c r="E39" s="121"/>
      <c r="F39" s="118">
        <v>74600</v>
      </c>
      <c r="G39" s="106">
        <v>74600</v>
      </c>
    </row>
    <row r="40" spans="1:7" s="18" customFormat="1" ht="27" customHeight="1">
      <c r="A40" s="83" t="s">
        <v>23</v>
      </c>
      <c r="B40" s="268" t="s">
        <v>15</v>
      </c>
      <c r="C40" s="268"/>
      <c r="D40" s="86">
        <f>(D42+D43+D44+D45+D46+D47+D48+D49+D50+D51+D52+D53+D54+D55+D41)</f>
        <v>2479000</v>
      </c>
      <c r="E40" s="86">
        <f>(E42+E43+E44+E45+E46+E47+E48+E49+E50+E51+E52+E53+E54+E55+E41)</f>
        <v>0</v>
      </c>
      <c r="F40" s="86">
        <f>(F42+F43+F44+F45+F46+F47+F48+F49+F50+F51+F52+F53+F54+F55+F41)</f>
        <v>1884000</v>
      </c>
      <c r="G40" s="87">
        <f>(G42+G43+G44+G45+G46+G47+G48+G49+G50+G51+G52+G53+G54+G55+G41)</f>
        <v>1884000</v>
      </c>
    </row>
    <row r="41" spans="1:7" s="18" customFormat="1" ht="38.25" customHeight="1">
      <c r="A41" s="288"/>
      <c r="B41" s="286"/>
      <c r="C41" s="30" t="s">
        <v>301</v>
      </c>
      <c r="D41" s="118">
        <v>145000</v>
      </c>
      <c r="E41" s="70"/>
      <c r="F41" s="118">
        <v>145000</v>
      </c>
      <c r="G41" s="106">
        <v>145000</v>
      </c>
    </row>
    <row r="42" spans="1:7" s="18" customFormat="1" ht="16.5" customHeight="1">
      <c r="A42" s="289"/>
      <c r="B42" s="287"/>
      <c r="C42" s="30" t="s">
        <v>26</v>
      </c>
      <c r="D42" s="118">
        <v>60000</v>
      </c>
      <c r="E42" s="107"/>
      <c r="F42" s="118">
        <v>4900</v>
      </c>
      <c r="G42" s="106">
        <v>4900</v>
      </c>
    </row>
    <row r="43" spans="1:7" s="18" customFormat="1" ht="27" customHeight="1">
      <c r="A43" s="194"/>
      <c r="B43" s="192"/>
      <c r="C43" s="30" t="s">
        <v>27</v>
      </c>
      <c r="D43" s="118">
        <v>290000</v>
      </c>
      <c r="E43" s="107"/>
      <c r="F43" s="118">
        <v>290000</v>
      </c>
      <c r="G43" s="106">
        <v>290000</v>
      </c>
    </row>
    <row r="44" spans="1:7" s="18" customFormat="1" ht="27.75" customHeight="1">
      <c r="A44" s="194"/>
      <c r="B44" s="192"/>
      <c r="C44" s="30" t="s">
        <v>258</v>
      </c>
      <c r="D44" s="118">
        <v>200000</v>
      </c>
      <c r="E44" s="107"/>
      <c r="F44" s="118">
        <v>200000</v>
      </c>
      <c r="G44" s="106">
        <v>200000</v>
      </c>
    </row>
    <row r="45" spans="1:7" s="18" customFormat="1" ht="27" customHeight="1">
      <c r="A45" s="194"/>
      <c r="B45" s="192"/>
      <c r="C45" s="30" t="s">
        <v>62</v>
      </c>
      <c r="D45" s="118">
        <v>105000</v>
      </c>
      <c r="E45" s="107"/>
      <c r="F45" s="118">
        <v>87000</v>
      </c>
      <c r="G45" s="106">
        <v>87000</v>
      </c>
    </row>
    <row r="46" spans="1:7" s="18" customFormat="1" ht="43.5" customHeight="1">
      <c r="A46" s="194"/>
      <c r="B46" s="192"/>
      <c r="C46" s="30" t="s">
        <v>63</v>
      </c>
      <c r="D46" s="118">
        <v>161000</v>
      </c>
      <c r="E46" s="107"/>
      <c r="F46" s="118">
        <v>3000</v>
      </c>
      <c r="G46" s="106">
        <v>3000</v>
      </c>
    </row>
    <row r="47" spans="1:7" s="18" customFormat="1" ht="37.5" customHeight="1">
      <c r="A47" s="194"/>
      <c r="B47" s="192"/>
      <c r="C47" s="30" t="s">
        <v>259</v>
      </c>
      <c r="D47" s="118">
        <v>145000</v>
      </c>
      <c r="E47" s="107"/>
      <c r="F47" s="118">
        <v>81000</v>
      </c>
      <c r="G47" s="106">
        <v>81000</v>
      </c>
    </row>
    <row r="48" spans="1:7" s="18" customFormat="1" ht="27" customHeight="1">
      <c r="A48" s="194"/>
      <c r="B48" s="192"/>
      <c r="C48" s="30" t="s">
        <v>28</v>
      </c>
      <c r="D48" s="118">
        <v>50000</v>
      </c>
      <c r="E48" s="107"/>
      <c r="F48" s="118">
        <v>6000</v>
      </c>
      <c r="G48" s="106">
        <v>6000</v>
      </c>
    </row>
    <row r="49" spans="1:7" s="18" customFormat="1" ht="39" customHeight="1">
      <c r="A49" s="194"/>
      <c r="B49" s="192"/>
      <c r="C49" s="30" t="s">
        <v>64</v>
      </c>
      <c r="D49" s="118">
        <v>200000</v>
      </c>
      <c r="E49" s="107"/>
      <c r="F49" s="118">
        <v>200000</v>
      </c>
      <c r="G49" s="106">
        <v>200000</v>
      </c>
    </row>
    <row r="50" spans="1:7" s="18" customFormat="1" ht="36.75" customHeight="1">
      <c r="A50" s="194"/>
      <c r="B50" s="192"/>
      <c r="C50" s="30" t="s">
        <v>29</v>
      </c>
      <c r="D50" s="118">
        <v>554000</v>
      </c>
      <c r="E50" s="107"/>
      <c r="F50" s="118">
        <v>298100</v>
      </c>
      <c r="G50" s="106">
        <v>298100</v>
      </c>
    </row>
    <row r="51" spans="1:7" s="18" customFormat="1" ht="26.25" customHeight="1">
      <c r="A51" s="194"/>
      <c r="B51" s="192"/>
      <c r="C51" s="31" t="s">
        <v>163</v>
      </c>
      <c r="D51" s="118">
        <v>100000</v>
      </c>
      <c r="E51" s="107"/>
      <c r="F51" s="118">
        <v>100000</v>
      </c>
      <c r="G51" s="106">
        <v>100000</v>
      </c>
    </row>
    <row r="52" spans="1:7" s="18" customFormat="1" ht="27" customHeight="1">
      <c r="A52" s="194"/>
      <c r="B52" s="192"/>
      <c r="C52" s="30" t="s">
        <v>31</v>
      </c>
      <c r="D52" s="118">
        <v>156000</v>
      </c>
      <c r="E52" s="107"/>
      <c r="F52" s="118">
        <v>156000</v>
      </c>
      <c r="G52" s="106">
        <v>156000</v>
      </c>
    </row>
    <row r="53" spans="1:7" s="18" customFormat="1" ht="48" customHeight="1">
      <c r="A53" s="194"/>
      <c r="B53" s="192"/>
      <c r="C53" s="30" t="s">
        <v>32</v>
      </c>
      <c r="D53" s="118">
        <v>100000</v>
      </c>
      <c r="E53" s="107"/>
      <c r="F53" s="118">
        <v>100000</v>
      </c>
      <c r="G53" s="106">
        <v>100000</v>
      </c>
    </row>
    <row r="54" spans="1:7" s="18" customFormat="1" ht="25.5" customHeight="1">
      <c r="A54" s="194"/>
      <c r="B54" s="192"/>
      <c r="C54" s="30" t="s">
        <v>164</v>
      </c>
      <c r="D54" s="118">
        <v>63000</v>
      </c>
      <c r="E54" s="107"/>
      <c r="F54" s="118">
        <v>63000</v>
      </c>
      <c r="G54" s="106">
        <v>63000</v>
      </c>
    </row>
    <row r="55" spans="1:7" s="18" customFormat="1" ht="24.75" customHeight="1">
      <c r="A55" s="195"/>
      <c r="B55" s="193"/>
      <c r="C55" s="30" t="s">
        <v>233</v>
      </c>
      <c r="D55" s="118">
        <v>150000</v>
      </c>
      <c r="E55" s="107"/>
      <c r="F55" s="118">
        <v>150000</v>
      </c>
      <c r="G55" s="106">
        <v>150000</v>
      </c>
    </row>
    <row r="56" spans="1:7" s="18" customFormat="1" ht="24.75" customHeight="1">
      <c r="A56" s="83" t="s">
        <v>30</v>
      </c>
      <c r="B56" s="268" t="s">
        <v>260</v>
      </c>
      <c r="C56" s="268"/>
      <c r="D56" s="86">
        <f>D57</f>
        <v>292000</v>
      </c>
      <c r="E56" s="86"/>
      <c r="F56" s="86">
        <f>F57</f>
        <v>266000</v>
      </c>
      <c r="G56" s="87">
        <f>G57</f>
        <v>266000</v>
      </c>
    </row>
    <row r="57" spans="1:7" s="18" customFormat="1" ht="50.25" customHeight="1">
      <c r="A57" s="84"/>
      <c r="B57" s="85"/>
      <c r="C57" s="30" t="s">
        <v>65</v>
      </c>
      <c r="D57" s="118">
        <v>292000</v>
      </c>
      <c r="E57" s="107"/>
      <c r="F57" s="118">
        <v>266000</v>
      </c>
      <c r="G57" s="106">
        <v>266000</v>
      </c>
    </row>
    <row r="58" spans="1:7" s="23" customFormat="1" ht="15.75" customHeight="1">
      <c r="A58" s="83" t="s">
        <v>82</v>
      </c>
      <c r="B58" s="268" t="s">
        <v>79</v>
      </c>
      <c r="C58" s="268"/>
      <c r="D58" s="86">
        <f>D59+D60</f>
        <v>32000</v>
      </c>
      <c r="E58" s="86"/>
      <c r="F58" s="86">
        <f>F59+F60</f>
        <v>32000</v>
      </c>
      <c r="G58" s="87">
        <f>G59+G60</f>
        <v>32000</v>
      </c>
    </row>
    <row r="59" spans="1:7" s="18" customFormat="1" ht="30.75" customHeight="1">
      <c r="A59" s="288"/>
      <c r="B59" s="272"/>
      <c r="C59" s="32" t="s">
        <v>16</v>
      </c>
      <c r="D59" s="118">
        <v>8000</v>
      </c>
      <c r="E59" s="107"/>
      <c r="F59" s="118">
        <v>8000</v>
      </c>
      <c r="G59" s="106">
        <v>8000</v>
      </c>
    </row>
    <row r="60" spans="1:7" s="18" customFormat="1" ht="30">
      <c r="A60" s="290"/>
      <c r="B60" s="273"/>
      <c r="C60" s="32" t="s">
        <v>261</v>
      </c>
      <c r="D60" s="118">
        <v>24000</v>
      </c>
      <c r="E60" s="107"/>
      <c r="F60" s="118">
        <v>24000</v>
      </c>
      <c r="G60" s="106">
        <v>24000</v>
      </c>
    </row>
    <row r="61" spans="1:7" s="18" customFormat="1" ht="24.75" customHeight="1">
      <c r="A61" s="83" t="s">
        <v>24</v>
      </c>
      <c r="B61" s="268" t="s">
        <v>25</v>
      </c>
      <c r="C61" s="268"/>
      <c r="D61" s="86">
        <f>D62</f>
        <v>275000</v>
      </c>
      <c r="E61" s="86"/>
      <c r="F61" s="86">
        <f>F62</f>
        <v>180200</v>
      </c>
      <c r="G61" s="87">
        <f>G62</f>
        <v>180200</v>
      </c>
    </row>
    <row r="62" spans="1:7" s="18" customFormat="1" ht="39" customHeight="1">
      <c r="A62" s="84"/>
      <c r="B62" s="85"/>
      <c r="C62" s="30" t="s">
        <v>165</v>
      </c>
      <c r="D62" s="118">
        <v>275000</v>
      </c>
      <c r="E62" s="122"/>
      <c r="F62" s="118">
        <v>180200</v>
      </c>
      <c r="G62" s="106">
        <v>180200</v>
      </c>
    </row>
    <row r="63" spans="1:7" s="18" customFormat="1" ht="24" customHeight="1">
      <c r="A63" s="83" t="s">
        <v>34</v>
      </c>
      <c r="B63" s="269" t="s">
        <v>33</v>
      </c>
      <c r="C63" s="269"/>
      <c r="D63" s="86">
        <f>D64</f>
        <v>120000</v>
      </c>
      <c r="E63" s="86"/>
      <c r="F63" s="86">
        <f>F64</f>
        <v>46300</v>
      </c>
      <c r="G63" s="87">
        <f>G64</f>
        <v>46300</v>
      </c>
    </row>
    <row r="64" spans="1:7" s="18" customFormat="1" ht="26.25" customHeight="1">
      <c r="A64" s="95"/>
      <c r="B64" s="85"/>
      <c r="C64" s="31" t="s">
        <v>243</v>
      </c>
      <c r="D64" s="118">
        <v>120000</v>
      </c>
      <c r="E64" s="107"/>
      <c r="F64" s="118">
        <v>46300</v>
      </c>
      <c r="G64" s="106">
        <v>46300</v>
      </c>
    </row>
    <row r="65" spans="1:7" s="18" customFormat="1" ht="18" customHeight="1">
      <c r="A65" s="102" t="s">
        <v>36</v>
      </c>
      <c r="B65" s="294" t="s">
        <v>35</v>
      </c>
      <c r="C65" s="294"/>
      <c r="D65" s="86">
        <f>(D66+D72+D74+D77)</f>
        <v>1716000</v>
      </c>
      <c r="E65" s="86"/>
      <c r="F65" s="86">
        <f>(F66+F72+F74+F77)</f>
        <v>1475000</v>
      </c>
      <c r="G65" s="87">
        <f>(G66+G72+G74+G77)</f>
        <v>1475000</v>
      </c>
    </row>
    <row r="66" spans="1:7" s="18" customFormat="1" ht="15" customHeight="1">
      <c r="A66" s="83" t="s">
        <v>51</v>
      </c>
      <c r="B66" s="242" t="s">
        <v>37</v>
      </c>
      <c r="C66" s="242"/>
      <c r="D66" s="86">
        <f>(D67+D68+D69+D70+D71)</f>
        <v>816000</v>
      </c>
      <c r="E66" s="70"/>
      <c r="F66" s="86">
        <f>(F67+F68+F69+F70+F71)</f>
        <v>816000</v>
      </c>
      <c r="G66" s="87">
        <f>(G67+G68+G69+G70+G71)</f>
        <v>816000</v>
      </c>
    </row>
    <row r="67" spans="1:7" s="18" customFormat="1" ht="45" customHeight="1">
      <c r="A67" s="291"/>
      <c r="B67" s="276"/>
      <c r="C67" s="31" t="s">
        <v>66</v>
      </c>
      <c r="D67" s="118">
        <v>100000</v>
      </c>
      <c r="E67" s="107"/>
      <c r="F67" s="118">
        <v>100000</v>
      </c>
      <c r="G67" s="106">
        <v>100000</v>
      </c>
    </row>
    <row r="68" spans="1:7" s="18" customFormat="1" ht="42" customHeight="1">
      <c r="A68" s="291"/>
      <c r="B68" s="277"/>
      <c r="C68" s="31" t="s">
        <v>297</v>
      </c>
      <c r="D68" s="118">
        <v>67000</v>
      </c>
      <c r="E68" s="107"/>
      <c r="F68" s="118">
        <v>67000</v>
      </c>
      <c r="G68" s="106">
        <v>67000</v>
      </c>
    </row>
    <row r="69" spans="1:7" s="18" customFormat="1" ht="29.25" customHeight="1">
      <c r="A69" s="291"/>
      <c r="B69" s="277"/>
      <c r="C69" s="31" t="s">
        <v>298</v>
      </c>
      <c r="D69" s="118">
        <v>250000</v>
      </c>
      <c r="E69" s="107"/>
      <c r="F69" s="118">
        <v>250000</v>
      </c>
      <c r="G69" s="106">
        <v>250000</v>
      </c>
    </row>
    <row r="70" spans="1:7" s="18" customFormat="1" ht="43.5" customHeight="1">
      <c r="A70" s="291"/>
      <c r="B70" s="277"/>
      <c r="C70" s="33" t="s">
        <v>299</v>
      </c>
      <c r="D70" s="118">
        <v>100000</v>
      </c>
      <c r="E70" s="107"/>
      <c r="F70" s="118">
        <v>100000</v>
      </c>
      <c r="G70" s="106">
        <v>100000</v>
      </c>
    </row>
    <row r="71" spans="1:7" s="18" customFormat="1" ht="28.5" customHeight="1">
      <c r="A71" s="291"/>
      <c r="B71" s="278"/>
      <c r="C71" s="31" t="s">
        <v>38</v>
      </c>
      <c r="D71" s="118">
        <v>299000</v>
      </c>
      <c r="E71" s="107"/>
      <c r="F71" s="118">
        <v>299000</v>
      </c>
      <c r="G71" s="106">
        <v>299000</v>
      </c>
    </row>
    <row r="72" spans="1:7" s="18" customFormat="1" ht="15" customHeight="1">
      <c r="A72" s="83" t="s">
        <v>81</v>
      </c>
      <c r="B72" s="242" t="s">
        <v>41</v>
      </c>
      <c r="C72" s="242"/>
      <c r="D72" s="86">
        <f>D73</f>
        <v>150000</v>
      </c>
      <c r="E72" s="86"/>
      <c r="F72" s="86">
        <f>F73</f>
        <v>150000</v>
      </c>
      <c r="G72" s="87">
        <f>G73</f>
        <v>150000</v>
      </c>
    </row>
    <row r="73" spans="1:7" s="18" customFormat="1" ht="29.25" customHeight="1">
      <c r="A73" s="84"/>
      <c r="B73" s="85"/>
      <c r="C73" s="31" t="s">
        <v>262</v>
      </c>
      <c r="D73" s="118">
        <v>150000</v>
      </c>
      <c r="E73" s="107"/>
      <c r="F73" s="118">
        <v>150000</v>
      </c>
      <c r="G73" s="106">
        <v>150000</v>
      </c>
    </row>
    <row r="74" spans="1:7" s="23" customFormat="1" ht="25.5" customHeight="1">
      <c r="A74" s="83" t="s">
        <v>43</v>
      </c>
      <c r="B74" s="268" t="s">
        <v>73</v>
      </c>
      <c r="C74" s="268"/>
      <c r="D74" s="86">
        <f>(D75+D76)</f>
        <v>430000</v>
      </c>
      <c r="E74" s="70"/>
      <c r="F74" s="86">
        <f>(F75+F76)</f>
        <v>189000</v>
      </c>
      <c r="G74" s="87">
        <f>(G75+G76)</f>
        <v>189000</v>
      </c>
    </row>
    <row r="75" spans="1:7" s="18" customFormat="1" ht="42.75" customHeight="1">
      <c r="A75" s="312"/>
      <c r="B75" s="292"/>
      <c r="C75" s="31" t="s">
        <v>263</v>
      </c>
      <c r="D75" s="118">
        <v>270000</v>
      </c>
      <c r="E75" s="107"/>
      <c r="F75" s="118">
        <v>109000</v>
      </c>
      <c r="G75" s="106">
        <v>109000</v>
      </c>
    </row>
    <row r="76" spans="1:7" s="18" customFormat="1" ht="29.25" customHeight="1">
      <c r="A76" s="312"/>
      <c r="B76" s="292"/>
      <c r="C76" s="31" t="s">
        <v>40</v>
      </c>
      <c r="D76" s="118">
        <v>160000</v>
      </c>
      <c r="E76" s="107"/>
      <c r="F76" s="118">
        <v>80000</v>
      </c>
      <c r="G76" s="106">
        <v>80000</v>
      </c>
    </row>
    <row r="77" spans="1:7" s="18" customFormat="1" ht="14.25" customHeight="1">
      <c r="A77" s="96" t="s">
        <v>44</v>
      </c>
      <c r="B77" s="242" t="s">
        <v>74</v>
      </c>
      <c r="C77" s="242"/>
      <c r="D77" s="86">
        <f>(D78+D79)</f>
        <v>320000</v>
      </c>
      <c r="E77" s="70"/>
      <c r="F77" s="86">
        <f>(F78+F79)</f>
        <v>320000</v>
      </c>
      <c r="G77" s="87">
        <f>(G78+G79)</f>
        <v>320000</v>
      </c>
    </row>
    <row r="78" spans="1:7" s="18" customFormat="1" ht="27.75" customHeight="1">
      <c r="A78" s="312"/>
      <c r="B78" s="292"/>
      <c r="C78" s="31" t="s">
        <v>39</v>
      </c>
      <c r="D78" s="118">
        <v>150000</v>
      </c>
      <c r="E78" s="107"/>
      <c r="F78" s="118">
        <v>150000</v>
      </c>
      <c r="G78" s="106">
        <v>150000</v>
      </c>
    </row>
    <row r="79" spans="1:7" s="18" customFormat="1" ht="36.75" customHeight="1">
      <c r="A79" s="312"/>
      <c r="B79" s="292"/>
      <c r="C79" s="31" t="s">
        <v>42</v>
      </c>
      <c r="D79" s="118">
        <v>170000</v>
      </c>
      <c r="E79" s="107"/>
      <c r="F79" s="118">
        <v>170000</v>
      </c>
      <c r="G79" s="106">
        <v>170000</v>
      </c>
    </row>
    <row r="80" spans="1:7" s="18" customFormat="1" ht="16.5" customHeight="1">
      <c r="A80" s="102" t="s">
        <v>45</v>
      </c>
      <c r="B80" s="294" t="s">
        <v>46</v>
      </c>
      <c r="C80" s="294"/>
      <c r="D80" s="86">
        <f>D85+D83+D81</f>
        <v>438000</v>
      </c>
      <c r="E80" s="86">
        <f>E85+E83+E81</f>
        <v>0</v>
      </c>
      <c r="F80" s="86">
        <f>F85+F83+F81</f>
        <v>295500</v>
      </c>
      <c r="G80" s="87">
        <f>G85+G83+G81</f>
        <v>273000</v>
      </c>
    </row>
    <row r="81" spans="1:7" s="18" customFormat="1" ht="17.25" customHeight="1">
      <c r="A81" s="96" t="s">
        <v>68</v>
      </c>
      <c r="B81" s="242" t="s">
        <v>69</v>
      </c>
      <c r="C81" s="242"/>
      <c r="D81" s="86">
        <f>D82</f>
        <v>20000</v>
      </c>
      <c r="E81" s="86">
        <f>E82</f>
        <v>0</v>
      </c>
      <c r="F81" s="86">
        <f>F82</f>
        <v>20000</v>
      </c>
      <c r="G81" s="87">
        <f>G82</f>
        <v>20000</v>
      </c>
    </row>
    <row r="82" spans="1:7" s="18" customFormat="1" ht="29.25" customHeight="1">
      <c r="A82" s="95"/>
      <c r="B82" s="85"/>
      <c r="C82" s="20" t="s">
        <v>166</v>
      </c>
      <c r="D82" s="118">
        <v>20000</v>
      </c>
      <c r="E82" s="107"/>
      <c r="F82" s="118">
        <v>20000</v>
      </c>
      <c r="G82" s="106">
        <v>20000</v>
      </c>
    </row>
    <row r="83" spans="1:7" s="18" customFormat="1" ht="12.75" customHeight="1">
      <c r="A83" s="96" t="s">
        <v>47</v>
      </c>
      <c r="B83" s="242" t="s">
        <v>48</v>
      </c>
      <c r="C83" s="242"/>
      <c r="D83" s="86">
        <f>D84</f>
        <v>295000</v>
      </c>
      <c r="E83" s="86">
        <f>E84</f>
        <v>0</v>
      </c>
      <c r="F83" s="86">
        <f>F84</f>
        <v>152500</v>
      </c>
      <c r="G83" s="87">
        <f>G84</f>
        <v>130000</v>
      </c>
    </row>
    <row r="84" spans="1:7" s="18" customFormat="1" ht="27.75" customHeight="1">
      <c r="A84" s="95"/>
      <c r="B84" s="85"/>
      <c r="C84" s="20" t="s">
        <v>264</v>
      </c>
      <c r="D84" s="118">
        <v>295000</v>
      </c>
      <c r="E84" s="107"/>
      <c r="F84" s="118">
        <v>152500</v>
      </c>
      <c r="G84" s="106">
        <v>130000</v>
      </c>
    </row>
    <row r="85" spans="1:7" s="18" customFormat="1" ht="14.25" customHeight="1">
      <c r="A85" s="96" t="s">
        <v>49</v>
      </c>
      <c r="B85" s="242" t="s">
        <v>50</v>
      </c>
      <c r="C85" s="242"/>
      <c r="D85" s="86">
        <f>(D86+D87)</f>
        <v>123000</v>
      </c>
      <c r="E85" s="70"/>
      <c r="F85" s="86">
        <f>(F86+F87)</f>
        <v>123000</v>
      </c>
      <c r="G85" s="87">
        <f>(G86+G87)</f>
        <v>123000</v>
      </c>
    </row>
    <row r="86" spans="1:7" s="18" customFormat="1" ht="27" customHeight="1">
      <c r="A86" s="214"/>
      <c r="B86" s="243"/>
      <c r="C86" s="20" t="s">
        <v>167</v>
      </c>
      <c r="D86" s="118">
        <v>23000</v>
      </c>
      <c r="E86" s="107"/>
      <c r="F86" s="118">
        <v>23000</v>
      </c>
      <c r="G86" s="106">
        <v>23000</v>
      </c>
    </row>
    <row r="87" spans="1:7" s="18" customFormat="1" ht="27.75" customHeight="1">
      <c r="A87" s="215"/>
      <c r="B87" s="244"/>
      <c r="C87" s="73" t="s">
        <v>265</v>
      </c>
      <c r="D87" s="123">
        <v>100000</v>
      </c>
      <c r="E87" s="124"/>
      <c r="F87" s="123">
        <v>100000</v>
      </c>
      <c r="G87" s="125">
        <v>100000</v>
      </c>
    </row>
    <row r="88" spans="1:7" s="18" customFormat="1" ht="28.5" customHeight="1">
      <c r="A88" s="164">
        <v>100102</v>
      </c>
      <c r="B88" s="247" t="s">
        <v>248</v>
      </c>
      <c r="C88" s="231"/>
      <c r="D88" s="86">
        <f>D89+D90+D91+D92+D93+D94+D95+D96+D97+D98</f>
        <v>1132000</v>
      </c>
      <c r="E88" s="86">
        <f>E89+E90+E91+E92+E93+E94+E95+E96+E97+E98</f>
        <v>0</v>
      </c>
      <c r="F88" s="86">
        <f>F89+F90+F91+F92+F93+F94+F95+F96+F97+F98</f>
        <v>628700</v>
      </c>
      <c r="G88" s="87">
        <f>G89+G90+G91+G92+G93+G94+G95+G96+G97+G98</f>
        <v>628700</v>
      </c>
    </row>
    <row r="89" spans="1:7" s="18" customFormat="1" ht="25.5">
      <c r="A89" s="97"/>
      <c r="B89" s="98"/>
      <c r="C89" s="35" t="s">
        <v>266</v>
      </c>
      <c r="D89" s="118">
        <v>241000</v>
      </c>
      <c r="E89" s="107"/>
      <c r="F89" s="118">
        <v>50000</v>
      </c>
      <c r="G89" s="106">
        <v>50000</v>
      </c>
    </row>
    <row r="90" spans="1:7" s="18" customFormat="1" ht="30">
      <c r="A90" s="99" t="s">
        <v>137</v>
      </c>
      <c r="B90" s="100"/>
      <c r="C90" s="36" t="s">
        <v>267</v>
      </c>
      <c r="D90" s="118">
        <v>36000</v>
      </c>
      <c r="E90" s="107"/>
      <c r="F90" s="118">
        <v>30200</v>
      </c>
      <c r="G90" s="106">
        <v>30200</v>
      </c>
    </row>
    <row r="91" spans="1:7" s="18" customFormat="1" ht="30">
      <c r="A91" s="99"/>
      <c r="B91" s="100"/>
      <c r="C91" s="36" t="s">
        <v>268</v>
      </c>
      <c r="D91" s="118">
        <v>111000</v>
      </c>
      <c r="E91" s="107"/>
      <c r="F91" s="118">
        <v>55000</v>
      </c>
      <c r="G91" s="106">
        <v>55000</v>
      </c>
    </row>
    <row r="92" spans="1:7" s="18" customFormat="1" ht="30">
      <c r="A92" s="190"/>
      <c r="B92" s="100"/>
      <c r="C92" s="36" t="s">
        <v>75</v>
      </c>
      <c r="D92" s="118">
        <v>40000</v>
      </c>
      <c r="E92" s="107"/>
      <c r="F92" s="118">
        <v>32000</v>
      </c>
      <c r="G92" s="106">
        <v>32000</v>
      </c>
    </row>
    <row r="93" spans="1:7" s="18" customFormat="1" ht="30">
      <c r="A93" s="190"/>
      <c r="B93" s="100"/>
      <c r="C93" s="36" t="s">
        <v>269</v>
      </c>
      <c r="D93" s="118">
        <v>60000</v>
      </c>
      <c r="E93" s="107"/>
      <c r="F93" s="118">
        <v>40500</v>
      </c>
      <c r="G93" s="106">
        <v>40500</v>
      </c>
    </row>
    <row r="94" spans="1:7" s="18" customFormat="1" ht="28.5" customHeight="1">
      <c r="A94" s="190"/>
      <c r="B94" s="100"/>
      <c r="C94" s="36" t="s">
        <v>244</v>
      </c>
      <c r="D94" s="118">
        <v>75000</v>
      </c>
      <c r="E94" s="107"/>
      <c r="F94" s="118">
        <v>65000</v>
      </c>
      <c r="G94" s="106">
        <v>65000</v>
      </c>
    </row>
    <row r="95" spans="1:7" s="18" customFormat="1" ht="31.5" customHeight="1">
      <c r="A95" s="190"/>
      <c r="B95" s="100"/>
      <c r="C95" s="36" t="s">
        <v>245</v>
      </c>
      <c r="D95" s="118">
        <v>64000</v>
      </c>
      <c r="E95" s="107"/>
      <c r="F95" s="118">
        <v>64000</v>
      </c>
      <c r="G95" s="106">
        <v>64000</v>
      </c>
    </row>
    <row r="96" spans="1:7" s="18" customFormat="1" ht="30">
      <c r="A96" s="190"/>
      <c r="B96" s="100"/>
      <c r="C96" s="36" t="s">
        <v>76</v>
      </c>
      <c r="D96" s="118">
        <v>10000</v>
      </c>
      <c r="E96" s="107"/>
      <c r="F96" s="118">
        <v>10000</v>
      </c>
      <c r="G96" s="106">
        <v>10000</v>
      </c>
    </row>
    <row r="97" spans="1:7" s="18" customFormat="1" ht="30">
      <c r="A97" s="182"/>
      <c r="B97" s="183"/>
      <c r="C97" s="58" t="s">
        <v>302</v>
      </c>
      <c r="D97" s="55">
        <v>20000</v>
      </c>
      <c r="E97" s="61"/>
      <c r="F97" s="55">
        <v>20000</v>
      </c>
      <c r="G97" s="56">
        <v>20000</v>
      </c>
    </row>
    <row r="98" spans="1:7" s="18" customFormat="1" ht="27" customHeight="1">
      <c r="A98" s="190"/>
      <c r="B98" s="100"/>
      <c r="C98" s="37" t="s">
        <v>17</v>
      </c>
      <c r="D98" s="118">
        <f>(SUM(D99:D102))</f>
        <v>475000</v>
      </c>
      <c r="E98" s="126"/>
      <c r="F98" s="118">
        <f>(SUM(F99:F102))</f>
        <v>262000</v>
      </c>
      <c r="G98" s="106">
        <f>(SUM(G99:G102))</f>
        <v>262000</v>
      </c>
    </row>
    <row r="99" spans="1:7" s="18" customFormat="1" ht="15.75" customHeight="1">
      <c r="A99" s="190"/>
      <c r="B99" s="100"/>
      <c r="C99" s="39" t="s">
        <v>18</v>
      </c>
      <c r="D99" s="118">
        <v>118000</v>
      </c>
      <c r="E99" s="107"/>
      <c r="F99" s="118">
        <v>94000</v>
      </c>
      <c r="G99" s="106">
        <v>94000</v>
      </c>
    </row>
    <row r="100" spans="1:7" s="18" customFormat="1" ht="15.75" customHeight="1">
      <c r="A100" s="190"/>
      <c r="B100" s="100"/>
      <c r="C100" s="38" t="s">
        <v>19</v>
      </c>
      <c r="D100" s="118">
        <v>299000</v>
      </c>
      <c r="E100" s="107"/>
      <c r="F100" s="118">
        <v>115000</v>
      </c>
      <c r="G100" s="106">
        <v>115000</v>
      </c>
    </row>
    <row r="101" spans="1:7" s="18" customFormat="1" ht="15.75" customHeight="1">
      <c r="A101" s="190"/>
      <c r="B101" s="100"/>
      <c r="C101" s="39" t="s">
        <v>270</v>
      </c>
      <c r="D101" s="118">
        <v>20000</v>
      </c>
      <c r="E101" s="107"/>
      <c r="F101" s="118">
        <v>20000</v>
      </c>
      <c r="G101" s="106">
        <v>20000</v>
      </c>
    </row>
    <row r="102" spans="1:7" s="18" customFormat="1" ht="15.75" customHeight="1">
      <c r="A102" s="191"/>
      <c r="B102" s="159"/>
      <c r="C102" s="39" t="s">
        <v>271</v>
      </c>
      <c r="D102" s="118">
        <v>38000</v>
      </c>
      <c r="E102" s="107"/>
      <c r="F102" s="118">
        <v>33000</v>
      </c>
      <c r="G102" s="106">
        <v>33000</v>
      </c>
    </row>
    <row r="103" spans="1:14" s="18" customFormat="1" ht="17.25" customHeight="1">
      <c r="A103" s="164" t="s">
        <v>52</v>
      </c>
      <c r="B103" s="247" t="s">
        <v>247</v>
      </c>
      <c r="C103" s="231"/>
      <c r="D103" s="86">
        <f>(D104+D105+D108+D106+D107+D109)</f>
        <v>884000</v>
      </c>
      <c r="E103" s="86">
        <f>(E104+E105+E108+E106+E107+E109)</f>
        <v>0</v>
      </c>
      <c r="F103" s="86">
        <f>(F104+F105+F108+F106+F107+F109)</f>
        <v>746000</v>
      </c>
      <c r="G103" s="87">
        <f>(G104+G105+G108+G106+G107+G109)</f>
        <v>746000</v>
      </c>
      <c r="H103" s="101"/>
      <c r="I103" s="101"/>
      <c r="J103" s="101"/>
      <c r="K103" s="101"/>
      <c r="L103" s="101"/>
      <c r="M103" s="101"/>
      <c r="N103" s="101"/>
    </row>
    <row r="104" spans="1:7" ht="15" customHeight="1">
      <c r="A104" s="207"/>
      <c r="B104" s="232"/>
      <c r="C104" s="9" t="s">
        <v>272</v>
      </c>
      <c r="D104" s="104">
        <v>25000</v>
      </c>
      <c r="E104" s="127"/>
      <c r="F104" s="104">
        <v>15000</v>
      </c>
      <c r="G104" s="110">
        <v>15000</v>
      </c>
    </row>
    <row r="105" spans="1:7" ht="16.5" customHeight="1">
      <c r="A105" s="208"/>
      <c r="B105" s="212"/>
      <c r="C105" s="9" t="s">
        <v>53</v>
      </c>
      <c r="D105" s="104">
        <v>299000</v>
      </c>
      <c r="E105" s="127"/>
      <c r="F105" s="104">
        <v>171000</v>
      </c>
      <c r="G105" s="110">
        <v>171000</v>
      </c>
    </row>
    <row r="106" spans="1:7" ht="43.5" customHeight="1">
      <c r="A106" s="208"/>
      <c r="B106" s="212"/>
      <c r="C106" s="9" t="s">
        <v>273</v>
      </c>
      <c r="D106" s="104">
        <v>230000</v>
      </c>
      <c r="E106" s="127"/>
      <c r="F106" s="104">
        <v>230000</v>
      </c>
      <c r="G106" s="110">
        <v>230000</v>
      </c>
    </row>
    <row r="107" spans="1:7" ht="30" customHeight="1">
      <c r="A107" s="208"/>
      <c r="B107" s="212"/>
      <c r="C107" s="9" t="s">
        <v>234</v>
      </c>
      <c r="D107" s="104">
        <v>280000</v>
      </c>
      <c r="E107" s="127"/>
      <c r="F107" s="104">
        <v>280000</v>
      </c>
      <c r="G107" s="110">
        <v>280000</v>
      </c>
    </row>
    <row r="108" spans="1:7" ht="27.75" customHeight="1">
      <c r="A108" s="208"/>
      <c r="B108" s="212"/>
      <c r="C108" s="9" t="s">
        <v>274</v>
      </c>
      <c r="D108" s="104">
        <v>30000</v>
      </c>
      <c r="E108" s="127"/>
      <c r="F108" s="104">
        <v>30000</v>
      </c>
      <c r="G108" s="110">
        <v>30000</v>
      </c>
    </row>
    <row r="109" spans="1:7" ht="28.5" customHeight="1">
      <c r="A109" s="293"/>
      <c r="B109" s="233"/>
      <c r="C109" s="9" t="s">
        <v>138</v>
      </c>
      <c r="D109" s="104">
        <v>20000</v>
      </c>
      <c r="E109" s="127"/>
      <c r="F109" s="104">
        <v>20000</v>
      </c>
      <c r="G109" s="110">
        <v>20000</v>
      </c>
    </row>
    <row r="110" spans="1:7" s="18" customFormat="1" ht="28.5" customHeight="1">
      <c r="A110" s="103" t="s">
        <v>58</v>
      </c>
      <c r="B110" s="231" t="s">
        <v>78</v>
      </c>
      <c r="C110" s="231"/>
      <c r="D110" s="86">
        <f>D111</f>
        <v>30000</v>
      </c>
      <c r="E110" s="86">
        <f>E111</f>
        <v>0</v>
      </c>
      <c r="F110" s="86">
        <f>F111</f>
        <v>23000</v>
      </c>
      <c r="G110" s="87">
        <f>G111</f>
        <v>23000</v>
      </c>
    </row>
    <row r="111" spans="1:7" s="18" customFormat="1" ht="27" customHeight="1">
      <c r="A111" s="84"/>
      <c r="B111" s="85"/>
      <c r="C111" s="9" t="s">
        <v>54</v>
      </c>
      <c r="D111" s="118">
        <v>30000</v>
      </c>
      <c r="E111" s="107"/>
      <c r="F111" s="118">
        <v>23000</v>
      </c>
      <c r="G111" s="106">
        <v>23000</v>
      </c>
    </row>
    <row r="112" spans="1:7" s="18" customFormat="1" ht="44.25" customHeight="1">
      <c r="A112" s="103" t="s">
        <v>57</v>
      </c>
      <c r="B112" s="231" t="s">
        <v>77</v>
      </c>
      <c r="C112" s="231"/>
      <c r="D112" s="86">
        <f>(D113+D114)</f>
        <v>319000</v>
      </c>
      <c r="E112" s="70"/>
      <c r="F112" s="86">
        <f>(F113+F114)</f>
        <v>319000</v>
      </c>
      <c r="G112" s="87">
        <f>(G113+G114)</f>
        <v>319000</v>
      </c>
    </row>
    <row r="113" spans="1:7" ht="30" customHeight="1">
      <c r="A113" s="234"/>
      <c r="B113" s="232"/>
      <c r="C113" s="9" t="s">
        <v>56</v>
      </c>
      <c r="D113" s="104">
        <v>299000</v>
      </c>
      <c r="E113" s="127"/>
      <c r="F113" s="104">
        <v>299000</v>
      </c>
      <c r="G113" s="110">
        <v>299000</v>
      </c>
    </row>
    <row r="114" spans="1:7" ht="24" customHeight="1">
      <c r="A114" s="235"/>
      <c r="B114" s="233"/>
      <c r="C114" s="59" t="s">
        <v>55</v>
      </c>
      <c r="D114" s="104">
        <v>20000</v>
      </c>
      <c r="E114" s="127"/>
      <c r="F114" s="104">
        <v>20000</v>
      </c>
      <c r="G114" s="110">
        <v>20000</v>
      </c>
    </row>
    <row r="115" spans="1:7" s="18" customFormat="1" ht="18" customHeight="1">
      <c r="A115" s="83" t="s">
        <v>128</v>
      </c>
      <c r="B115" s="282" t="s">
        <v>135</v>
      </c>
      <c r="C115" s="283"/>
      <c r="D115" s="185">
        <f>D116+D117+D118</f>
        <v>83000</v>
      </c>
      <c r="E115" s="185">
        <f>E116+E117+E118</f>
        <v>0</v>
      </c>
      <c r="F115" s="185">
        <f>F116+F117+F118</f>
        <v>83000</v>
      </c>
      <c r="G115" s="186">
        <f>G116+G117+G118</f>
        <v>83000</v>
      </c>
    </row>
    <row r="116" spans="1:7" ht="18" customHeight="1">
      <c r="A116" s="199"/>
      <c r="B116" s="240"/>
      <c r="C116" s="30" t="s">
        <v>126</v>
      </c>
      <c r="D116" s="14">
        <v>35000</v>
      </c>
      <c r="E116" s="15"/>
      <c r="F116" s="14">
        <v>35000</v>
      </c>
      <c r="G116" s="17">
        <v>35000</v>
      </c>
    </row>
    <row r="117" spans="1:7" ht="30.75" customHeight="1">
      <c r="A117" s="203"/>
      <c r="B117" s="241"/>
      <c r="C117" s="9" t="s">
        <v>136</v>
      </c>
      <c r="D117" s="14">
        <v>23000</v>
      </c>
      <c r="E117" s="16"/>
      <c r="F117" s="14">
        <v>23000</v>
      </c>
      <c r="G117" s="17">
        <v>23000</v>
      </c>
    </row>
    <row r="118" spans="1:7" ht="42.75" customHeight="1">
      <c r="A118" s="200"/>
      <c r="B118" s="201"/>
      <c r="C118" s="58" t="s">
        <v>168</v>
      </c>
      <c r="D118" s="55">
        <v>25000</v>
      </c>
      <c r="E118" s="61"/>
      <c r="F118" s="55">
        <v>25000</v>
      </c>
      <c r="G118" s="56">
        <v>25000</v>
      </c>
    </row>
    <row r="119" spans="1:7" ht="22.5" customHeight="1">
      <c r="A119" s="168" t="s">
        <v>85</v>
      </c>
      <c r="B119" s="246" t="s">
        <v>84</v>
      </c>
      <c r="C119" s="246"/>
      <c r="D119" s="25"/>
      <c r="E119" s="25"/>
      <c r="F119" s="25"/>
      <c r="G119" s="80">
        <f>G120+G231+G234+G268+G273+G288</f>
        <v>16328300</v>
      </c>
    </row>
    <row r="120" spans="1:7" s="21" customFormat="1" ht="28.5" customHeight="1">
      <c r="A120" s="68" t="s">
        <v>124</v>
      </c>
      <c r="B120" s="206" t="s">
        <v>250</v>
      </c>
      <c r="C120" s="206"/>
      <c r="D120" s="69"/>
      <c r="E120" s="70"/>
      <c r="F120" s="69"/>
      <c r="G120" s="71">
        <f>G121+G162+G166+G172+G214+G229+G230</f>
        <v>6913100</v>
      </c>
    </row>
    <row r="121" spans="1:7" s="18" customFormat="1" ht="18" customHeight="1">
      <c r="A121" s="196"/>
      <c r="B121" s="197"/>
      <c r="C121" s="60" t="s">
        <v>87</v>
      </c>
      <c r="D121" s="143"/>
      <c r="E121" s="144"/>
      <c r="F121" s="144"/>
      <c r="G121" s="106">
        <f>SUM(G122:G161)</f>
        <v>4443100</v>
      </c>
    </row>
    <row r="122" spans="1:7" s="18" customFormat="1" ht="15" customHeight="1">
      <c r="A122" s="161"/>
      <c r="B122" s="160"/>
      <c r="C122" s="38" t="s">
        <v>306</v>
      </c>
      <c r="D122" s="145"/>
      <c r="E122" s="146"/>
      <c r="F122" s="146"/>
      <c r="G122" s="129">
        <v>115000</v>
      </c>
    </row>
    <row r="123" spans="1:7" s="18" customFormat="1" ht="15" customHeight="1">
      <c r="A123" s="161"/>
      <c r="B123" s="160"/>
      <c r="C123" s="38" t="s">
        <v>88</v>
      </c>
      <c r="D123" s="20"/>
      <c r="E123" s="130"/>
      <c r="F123" s="130"/>
      <c r="G123" s="129">
        <v>60000</v>
      </c>
    </row>
    <row r="124" spans="1:7" s="18" customFormat="1" ht="15" customHeight="1">
      <c r="A124" s="161"/>
      <c r="B124" s="160"/>
      <c r="C124" s="38" t="s">
        <v>275</v>
      </c>
      <c r="D124" s="20"/>
      <c r="E124" s="130"/>
      <c r="F124" s="130"/>
      <c r="G124" s="129">
        <v>84400</v>
      </c>
    </row>
    <row r="125" spans="1:7" s="18" customFormat="1" ht="15.75" customHeight="1">
      <c r="A125" s="161"/>
      <c r="B125" s="160"/>
      <c r="C125" s="38" t="s">
        <v>89</v>
      </c>
      <c r="D125" s="20"/>
      <c r="E125" s="130"/>
      <c r="F125" s="130"/>
      <c r="G125" s="129">
        <v>98400</v>
      </c>
    </row>
    <row r="126" spans="1:7" s="18" customFormat="1" ht="15" customHeight="1">
      <c r="A126" s="161"/>
      <c r="B126" s="160"/>
      <c r="C126" s="38" t="s">
        <v>90</v>
      </c>
      <c r="D126" s="20"/>
      <c r="E126" s="130"/>
      <c r="F126" s="130"/>
      <c r="G126" s="129">
        <v>196800</v>
      </c>
    </row>
    <row r="127" spans="1:7" s="18" customFormat="1" ht="15" customHeight="1">
      <c r="A127" s="161"/>
      <c r="B127" s="160"/>
      <c r="C127" s="38" t="s">
        <v>307</v>
      </c>
      <c r="D127" s="20"/>
      <c r="E127" s="130"/>
      <c r="F127" s="130"/>
      <c r="G127" s="129">
        <v>61200</v>
      </c>
    </row>
    <row r="128" spans="1:7" s="18" customFormat="1" ht="15" customHeight="1">
      <c r="A128" s="161"/>
      <c r="B128" s="160"/>
      <c r="C128" s="38" t="s">
        <v>91</v>
      </c>
      <c r="D128" s="20"/>
      <c r="E128" s="130"/>
      <c r="F128" s="130"/>
      <c r="G128" s="129">
        <v>148200</v>
      </c>
    </row>
    <row r="129" spans="1:7" s="18" customFormat="1" ht="15" customHeight="1">
      <c r="A129" s="161"/>
      <c r="B129" s="160"/>
      <c r="C129" s="38" t="s">
        <v>308</v>
      </c>
      <c r="D129" s="20"/>
      <c r="E129" s="130"/>
      <c r="F129" s="130"/>
      <c r="G129" s="129">
        <v>91600</v>
      </c>
    </row>
    <row r="130" spans="1:7" s="18" customFormat="1" ht="15.75" customHeight="1">
      <c r="A130" s="161"/>
      <c r="B130" s="160"/>
      <c r="C130" s="38" t="s">
        <v>235</v>
      </c>
      <c r="D130" s="20"/>
      <c r="E130" s="130"/>
      <c r="F130" s="130"/>
      <c r="G130" s="129">
        <v>120500</v>
      </c>
    </row>
    <row r="131" spans="1:7" s="18" customFormat="1" ht="15.75" customHeight="1">
      <c r="A131" s="161"/>
      <c r="B131" s="160"/>
      <c r="C131" s="38" t="s">
        <v>309</v>
      </c>
      <c r="D131" s="20"/>
      <c r="E131" s="130"/>
      <c r="F131" s="130"/>
      <c r="G131" s="129">
        <v>80000</v>
      </c>
    </row>
    <row r="132" spans="1:7" s="18" customFormat="1" ht="14.25" customHeight="1">
      <c r="A132" s="161"/>
      <c r="B132" s="160"/>
      <c r="C132" s="38" t="s">
        <v>310</v>
      </c>
      <c r="D132" s="20"/>
      <c r="E132" s="130"/>
      <c r="F132" s="130"/>
      <c r="G132" s="129">
        <v>120000</v>
      </c>
    </row>
    <row r="133" spans="1:7" s="18" customFormat="1" ht="16.5" customHeight="1">
      <c r="A133" s="161"/>
      <c r="B133" s="160"/>
      <c r="C133" s="38" t="s">
        <v>276</v>
      </c>
      <c r="D133" s="20"/>
      <c r="E133" s="130"/>
      <c r="F133" s="130"/>
      <c r="G133" s="129">
        <v>162000</v>
      </c>
    </row>
    <row r="134" spans="1:7" s="18" customFormat="1" ht="13.5" customHeight="1">
      <c r="A134" s="161"/>
      <c r="B134" s="160"/>
      <c r="C134" s="38" t="s">
        <v>149</v>
      </c>
      <c r="D134" s="20"/>
      <c r="E134" s="130"/>
      <c r="F134" s="130"/>
      <c r="G134" s="129">
        <v>194700</v>
      </c>
    </row>
    <row r="135" spans="1:7" s="18" customFormat="1" ht="15" customHeight="1">
      <c r="A135" s="161"/>
      <c r="B135" s="160"/>
      <c r="C135" s="38" t="s">
        <v>150</v>
      </c>
      <c r="D135" s="20"/>
      <c r="E135" s="130"/>
      <c r="F135" s="130"/>
      <c r="G135" s="129">
        <v>172600</v>
      </c>
    </row>
    <row r="136" spans="1:7" s="18" customFormat="1" ht="15" customHeight="1">
      <c r="A136" s="161"/>
      <c r="B136" s="160"/>
      <c r="C136" s="38" t="s">
        <v>92</v>
      </c>
      <c r="D136" s="20"/>
      <c r="E136" s="130"/>
      <c r="F136" s="130"/>
      <c r="G136" s="129">
        <v>98100</v>
      </c>
    </row>
    <row r="137" spans="1:7" s="18" customFormat="1" ht="15" customHeight="1">
      <c r="A137" s="161"/>
      <c r="B137" s="160"/>
      <c r="C137" s="38" t="s">
        <v>93</v>
      </c>
      <c r="D137" s="20"/>
      <c r="E137" s="130"/>
      <c r="F137" s="130"/>
      <c r="G137" s="129">
        <v>105500</v>
      </c>
    </row>
    <row r="138" spans="1:7" s="18" customFormat="1" ht="13.5" customHeight="1">
      <c r="A138" s="161"/>
      <c r="B138" s="160"/>
      <c r="C138" s="38" t="s">
        <v>277</v>
      </c>
      <c r="D138" s="20"/>
      <c r="E138" s="130"/>
      <c r="F138" s="130"/>
      <c r="G138" s="129">
        <v>105700</v>
      </c>
    </row>
    <row r="139" spans="1:7" s="18" customFormat="1" ht="15" customHeight="1">
      <c r="A139" s="161"/>
      <c r="B139" s="160"/>
      <c r="C139" s="38" t="s">
        <v>311</v>
      </c>
      <c r="D139" s="20"/>
      <c r="E139" s="130"/>
      <c r="F139" s="130"/>
      <c r="G139" s="129">
        <v>63000</v>
      </c>
    </row>
    <row r="140" spans="1:7" s="18" customFormat="1" ht="15" customHeight="1">
      <c r="A140" s="161"/>
      <c r="B140" s="160"/>
      <c r="C140" s="38" t="s">
        <v>312</v>
      </c>
      <c r="D140" s="20"/>
      <c r="E140" s="130"/>
      <c r="F140" s="130"/>
      <c r="G140" s="129">
        <v>165800</v>
      </c>
    </row>
    <row r="141" spans="1:7" s="18" customFormat="1" ht="15" customHeight="1">
      <c r="A141" s="161"/>
      <c r="B141" s="160"/>
      <c r="C141" s="38" t="s">
        <v>316</v>
      </c>
      <c r="D141" s="20"/>
      <c r="E141" s="130"/>
      <c r="F141" s="130"/>
      <c r="G141" s="129">
        <v>20000</v>
      </c>
    </row>
    <row r="142" spans="1:7" s="18" customFormat="1" ht="15" customHeight="1">
      <c r="A142" s="161"/>
      <c r="B142" s="160"/>
      <c r="C142" s="38" t="s">
        <v>169</v>
      </c>
      <c r="D142" s="20"/>
      <c r="E142" s="130"/>
      <c r="F142" s="130"/>
      <c r="G142" s="129">
        <v>66200</v>
      </c>
    </row>
    <row r="143" spans="1:7" s="18" customFormat="1" ht="15" customHeight="1">
      <c r="A143" s="161"/>
      <c r="B143" s="160"/>
      <c r="C143" s="38" t="s">
        <v>278</v>
      </c>
      <c r="D143" s="20"/>
      <c r="E143" s="130"/>
      <c r="F143" s="130"/>
      <c r="G143" s="129">
        <v>176300</v>
      </c>
    </row>
    <row r="144" spans="1:7" s="18" customFormat="1" ht="15" customHeight="1">
      <c r="A144" s="161"/>
      <c r="B144" s="160"/>
      <c r="C144" s="38" t="s">
        <v>313</v>
      </c>
      <c r="D144" s="20"/>
      <c r="E144" s="130"/>
      <c r="F144" s="130"/>
      <c r="G144" s="129">
        <v>68400</v>
      </c>
    </row>
    <row r="145" spans="1:7" s="18" customFormat="1" ht="15" customHeight="1">
      <c r="A145" s="161"/>
      <c r="B145" s="160"/>
      <c r="C145" s="38" t="s">
        <v>314</v>
      </c>
      <c r="D145" s="20"/>
      <c r="E145" s="130"/>
      <c r="F145" s="130"/>
      <c r="G145" s="129">
        <v>57400</v>
      </c>
    </row>
    <row r="146" spans="1:7" s="18" customFormat="1" ht="15" customHeight="1">
      <c r="A146" s="161"/>
      <c r="B146" s="160"/>
      <c r="C146" s="38" t="s">
        <v>315</v>
      </c>
      <c r="D146" s="20"/>
      <c r="E146" s="130"/>
      <c r="F146" s="130"/>
      <c r="G146" s="129">
        <v>103000</v>
      </c>
    </row>
    <row r="147" spans="1:7" s="18" customFormat="1" ht="15" customHeight="1">
      <c r="A147" s="161"/>
      <c r="B147" s="160"/>
      <c r="C147" s="38" t="s">
        <v>317</v>
      </c>
      <c r="D147" s="20"/>
      <c r="E147" s="130"/>
      <c r="F147" s="130"/>
      <c r="G147" s="129">
        <v>193200</v>
      </c>
    </row>
    <row r="148" spans="1:7" s="18" customFormat="1" ht="15" customHeight="1">
      <c r="A148" s="161"/>
      <c r="B148" s="160"/>
      <c r="C148" s="38" t="s">
        <v>318</v>
      </c>
      <c r="D148" s="20"/>
      <c r="E148" s="130"/>
      <c r="F148" s="130"/>
      <c r="G148" s="129">
        <v>205400</v>
      </c>
    </row>
    <row r="149" spans="1:7" s="18" customFormat="1" ht="15" customHeight="1">
      <c r="A149" s="161"/>
      <c r="B149" s="160"/>
      <c r="C149" s="38" t="s">
        <v>348</v>
      </c>
      <c r="D149" s="20"/>
      <c r="E149" s="130"/>
      <c r="F149" s="130"/>
      <c r="G149" s="129">
        <v>141500</v>
      </c>
    </row>
    <row r="150" spans="1:7" s="18" customFormat="1" ht="15" customHeight="1">
      <c r="A150" s="161"/>
      <c r="B150" s="160"/>
      <c r="C150" s="38" t="s">
        <v>349</v>
      </c>
      <c r="D150" s="20"/>
      <c r="E150" s="130"/>
      <c r="F150" s="130"/>
      <c r="G150" s="129">
        <v>110000</v>
      </c>
    </row>
    <row r="151" spans="1:7" s="18" customFormat="1" ht="15" customHeight="1">
      <c r="A151" s="161"/>
      <c r="B151" s="160"/>
      <c r="C151" s="38" t="s">
        <v>319</v>
      </c>
      <c r="D151" s="20"/>
      <c r="E151" s="130"/>
      <c r="F151" s="130"/>
      <c r="G151" s="129">
        <v>110500</v>
      </c>
    </row>
    <row r="152" spans="1:7" s="18" customFormat="1" ht="15" customHeight="1">
      <c r="A152" s="161"/>
      <c r="B152" s="160"/>
      <c r="C152" s="38" t="s">
        <v>170</v>
      </c>
      <c r="D152" s="20"/>
      <c r="E152" s="130"/>
      <c r="F152" s="130"/>
      <c r="G152" s="129">
        <v>22100</v>
      </c>
    </row>
    <row r="153" spans="1:7" s="18" customFormat="1" ht="15" customHeight="1">
      <c r="A153" s="161"/>
      <c r="B153" s="160"/>
      <c r="C153" s="38" t="s">
        <v>112</v>
      </c>
      <c r="D153" s="20"/>
      <c r="E153" s="130"/>
      <c r="F153" s="130"/>
      <c r="G153" s="129">
        <v>90000</v>
      </c>
    </row>
    <row r="154" spans="1:7" s="18" customFormat="1" ht="15" customHeight="1">
      <c r="A154" s="161"/>
      <c r="B154" s="160"/>
      <c r="C154" s="38" t="s">
        <v>320</v>
      </c>
      <c r="D154" s="20"/>
      <c r="E154" s="130"/>
      <c r="F154" s="130"/>
      <c r="G154" s="129">
        <v>146000</v>
      </c>
    </row>
    <row r="155" spans="1:7" s="18" customFormat="1" ht="15" customHeight="1">
      <c r="A155" s="161"/>
      <c r="B155" s="160"/>
      <c r="C155" s="38" t="s">
        <v>171</v>
      </c>
      <c r="D155" s="20"/>
      <c r="E155" s="130"/>
      <c r="F155" s="130"/>
      <c r="G155" s="129">
        <v>111600</v>
      </c>
    </row>
    <row r="156" spans="1:7" s="18" customFormat="1" ht="15.75" customHeight="1">
      <c r="A156" s="161"/>
      <c r="B156" s="160"/>
      <c r="C156" s="38" t="s">
        <v>172</v>
      </c>
      <c r="D156" s="20"/>
      <c r="E156" s="130"/>
      <c r="F156" s="130"/>
      <c r="G156" s="129">
        <v>228000</v>
      </c>
    </row>
    <row r="157" spans="1:7" s="18" customFormat="1" ht="15.75" customHeight="1">
      <c r="A157" s="161"/>
      <c r="B157" s="160"/>
      <c r="C157" s="38" t="s">
        <v>321</v>
      </c>
      <c r="D157" s="20"/>
      <c r="E157" s="130"/>
      <c r="F157" s="130"/>
      <c r="G157" s="129">
        <v>40000</v>
      </c>
    </row>
    <row r="158" spans="1:7" s="18" customFormat="1" ht="15.75" customHeight="1">
      <c r="A158" s="161"/>
      <c r="B158" s="160"/>
      <c r="C158" s="38" t="s">
        <v>322</v>
      </c>
      <c r="D158" s="20"/>
      <c r="E158" s="130"/>
      <c r="F158" s="130"/>
      <c r="G158" s="129">
        <v>30000</v>
      </c>
    </row>
    <row r="159" spans="1:7" s="18" customFormat="1" ht="15.75" customHeight="1">
      <c r="A159" s="161"/>
      <c r="B159" s="160"/>
      <c r="C159" s="38" t="s">
        <v>323</v>
      </c>
      <c r="D159" s="20"/>
      <c r="E159" s="130"/>
      <c r="F159" s="130"/>
      <c r="G159" s="129">
        <v>100000</v>
      </c>
    </row>
    <row r="160" spans="1:7" s="18" customFormat="1" ht="15.75" customHeight="1">
      <c r="A160" s="161"/>
      <c r="B160" s="160"/>
      <c r="C160" s="38" t="s">
        <v>324</v>
      </c>
      <c r="D160" s="20"/>
      <c r="E160" s="130"/>
      <c r="F160" s="130"/>
      <c r="G160" s="129">
        <v>100000</v>
      </c>
    </row>
    <row r="161" spans="1:7" s="18" customFormat="1" ht="15" customHeight="1">
      <c r="A161" s="161"/>
      <c r="B161" s="160"/>
      <c r="C161" s="38" t="s">
        <v>325</v>
      </c>
      <c r="D161" s="20"/>
      <c r="E161" s="130"/>
      <c r="F161" s="130"/>
      <c r="G161" s="129">
        <v>80000</v>
      </c>
    </row>
    <row r="162" spans="1:7" s="18" customFormat="1" ht="28.5" customHeight="1">
      <c r="A162" s="161"/>
      <c r="B162" s="160"/>
      <c r="C162" s="60" t="s">
        <v>279</v>
      </c>
      <c r="D162" s="20"/>
      <c r="E162" s="130"/>
      <c r="F162" s="130"/>
      <c r="G162" s="106">
        <f>(G163+G164+G165)</f>
        <v>100000</v>
      </c>
    </row>
    <row r="163" spans="1:7" s="18" customFormat="1" ht="15" customHeight="1">
      <c r="A163" s="238"/>
      <c r="B163" s="236"/>
      <c r="C163" s="37" t="s">
        <v>94</v>
      </c>
      <c r="D163" s="8"/>
      <c r="E163" s="131"/>
      <c r="F163" s="131"/>
      <c r="G163" s="132">
        <v>41700</v>
      </c>
    </row>
    <row r="164" spans="1:7" s="18" customFormat="1" ht="15.75" customHeight="1">
      <c r="A164" s="239"/>
      <c r="B164" s="237"/>
      <c r="C164" s="37" t="s">
        <v>95</v>
      </c>
      <c r="D164" s="8"/>
      <c r="E164" s="131"/>
      <c r="F164" s="131"/>
      <c r="G164" s="132">
        <v>16400</v>
      </c>
    </row>
    <row r="165" spans="1:7" s="18" customFormat="1" ht="15" customHeight="1">
      <c r="A165" s="161"/>
      <c r="B165" s="160"/>
      <c r="C165" s="37" t="s">
        <v>96</v>
      </c>
      <c r="D165" s="8"/>
      <c r="E165" s="131"/>
      <c r="F165" s="131"/>
      <c r="G165" s="132">
        <v>41900</v>
      </c>
    </row>
    <row r="166" spans="1:7" s="18" customFormat="1" ht="73.5" customHeight="1">
      <c r="A166" s="161"/>
      <c r="B166" s="160"/>
      <c r="C166" s="60" t="s">
        <v>280</v>
      </c>
      <c r="D166" s="20"/>
      <c r="E166" s="130"/>
      <c r="F166" s="130"/>
      <c r="G166" s="106">
        <f>G167+G168+G169+G170+G171</f>
        <v>359000</v>
      </c>
    </row>
    <row r="167" spans="1:7" s="18" customFormat="1" ht="18" customHeight="1">
      <c r="A167" s="161"/>
      <c r="B167" s="160"/>
      <c r="C167" s="37" t="s">
        <v>173</v>
      </c>
      <c r="D167" s="8"/>
      <c r="E167" s="131"/>
      <c r="F167" s="131"/>
      <c r="G167" s="132">
        <v>60400</v>
      </c>
    </row>
    <row r="168" spans="1:7" s="18" customFormat="1" ht="17.25" customHeight="1">
      <c r="A168" s="161"/>
      <c r="B168" s="160"/>
      <c r="C168" s="66" t="s">
        <v>174</v>
      </c>
      <c r="D168" s="67"/>
      <c r="E168" s="133"/>
      <c r="F168" s="133"/>
      <c r="G168" s="134">
        <v>9800</v>
      </c>
    </row>
    <row r="169" spans="1:7" s="18" customFormat="1" ht="16.5" customHeight="1">
      <c r="A169" s="238"/>
      <c r="B169" s="236"/>
      <c r="C169" s="37" t="s">
        <v>175</v>
      </c>
      <c r="D169" s="8"/>
      <c r="E169" s="131"/>
      <c r="F169" s="131"/>
      <c r="G169" s="132">
        <v>130400</v>
      </c>
    </row>
    <row r="170" spans="1:7" s="18" customFormat="1" ht="13.5" customHeight="1">
      <c r="A170" s="238"/>
      <c r="B170" s="236"/>
      <c r="C170" s="66" t="s">
        <v>176</v>
      </c>
      <c r="D170" s="67"/>
      <c r="E170" s="133"/>
      <c r="F170" s="133"/>
      <c r="G170" s="134">
        <v>130400</v>
      </c>
    </row>
    <row r="171" spans="1:7" s="18" customFormat="1" ht="15" customHeight="1">
      <c r="A171" s="238"/>
      <c r="B171" s="236"/>
      <c r="C171" s="37" t="s">
        <v>281</v>
      </c>
      <c r="D171" s="8"/>
      <c r="E171" s="131"/>
      <c r="F171" s="131"/>
      <c r="G171" s="132">
        <v>28000</v>
      </c>
    </row>
    <row r="172" spans="1:7" s="18" customFormat="1" ht="29.25" customHeight="1">
      <c r="A172" s="238"/>
      <c r="B172" s="236"/>
      <c r="C172" s="60" t="s">
        <v>178</v>
      </c>
      <c r="D172" s="8"/>
      <c r="E172" s="131"/>
      <c r="F172" s="131"/>
      <c r="G172" s="106">
        <f>G173+G174</f>
        <v>991000</v>
      </c>
    </row>
    <row r="173" spans="1:7" s="18" customFormat="1" ht="15" customHeight="1">
      <c r="A173" s="238"/>
      <c r="B173" s="236"/>
      <c r="C173" s="60" t="s">
        <v>179</v>
      </c>
      <c r="D173" s="8"/>
      <c r="E173" s="131"/>
      <c r="F173" s="131"/>
      <c r="G173" s="106">
        <v>75240</v>
      </c>
    </row>
    <row r="174" spans="1:7" s="23" customFormat="1" ht="15.75" customHeight="1">
      <c r="A174" s="49"/>
      <c r="B174" s="40"/>
      <c r="C174" s="60" t="s">
        <v>180</v>
      </c>
      <c r="D174" s="20"/>
      <c r="E174" s="130"/>
      <c r="F174" s="130"/>
      <c r="G174" s="106">
        <f>G175+G176+G177+G178+G179+G180+G181+G182+G183+G184+G185+G186+G187+G188+G189+G190+G191+G192+G193+G194+G195+G196+G197+G198+G199+G200+G201+G202+G203+G204+G205+G206+G207+G208+G209+G210+G211+G212+G213</f>
        <v>915760</v>
      </c>
    </row>
    <row r="175" spans="1:7" s="18" customFormat="1" ht="14.25" customHeight="1">
      <c r="A175" s="238"/>
      <c r="B175" s="236"/>
      <c r="C175" s="37" t="s">
        <v>97</v>
      </c>
      <c r="D175" s="20"/>
      <c r="E175" s="130"/>
      <c r="F175" s="130"/>
      <c r="G175" s="132">
        <v>50000</v>
      </c>
    </row>
    <row r="176" spans="1:7" s="18" customFormat="1" ht="15.75" customHeight="1">
      <c r="A176" s="238"/>
      <c r="B176" s="236"/>
      <c r="C176" s="37" t="s">
        <v>98</v>
      </c>
      <c r="D176" s="20"/>
      <c r="E176" s="130"/>
      <c r="F176" s="130"/>
      <c r="G176" s="132">
        <v>50000</v>
      </c>
    </row>
    <row r="177" spans="1:8" s="18" customFormat="1" ht="13.5" customHeight="1">
      <c r="A177" s="49"/>
      <c r="B177" s="40"/>
      <c r="C177" s="37" t="s">
        <v>99</v>
      </c>
      <c r="D177" s="20"/>
      <c r="E177" s="130"/>
      <c r="F177" s="130"/>
      <c r="G177" s="132">
        <v>50000</v>
      </c>
      <c r="H177" s="92"/>
    </row>
    <row r="178" spans="1:7" s="18" customFormat="1" ht="15" customHeight="1">
      <c r="A178" s="49"/>
      <c r="B178" s="40"/>
      <c r="C178" s="37" t="s">
        <v>100</v>
      </c>
      <c r="D178" s="20"/>
      <c r="E178" s="130"/>
      <c r="F178" s="130"/>
      <c r="G178" s="132">
        <v>50000</v>
      </c>
    </row>
    <row r="179" spans="1:7" s="18" customFormat="1" ht="16.5" customHeight="1">
      <c r="A179" s="49"/>
      <c r="B179" s="40"/>
      <c r="C179" s="37" t="s">
        <v>181</v>
      </c>
      <c r="D179" s="20"/>
      <c r="E179" s="130"/>
      <c r="F179" s="130"/>
      <c r="G179" s="132">
        <v>50000</v>
      </c>
    </row>
    <row r="180" spans="1:7" s="18" customFormat="1" ht="15.75" customHeight="1">
      <c r="A180" s="49"/>
      <c r="B180" s="40"/>
      <c r="C180" s="37" t="s">
        <v>101</v>
      </c>
      <c r="D180" s="20"/>
      <c r="E180" s="130"/>
      <c r="F180" s="130"/>
      <c r="G180" s="132">
        <v>21000</v>
      </c>
    </row>
    <row r="181" spans="1:7" s="18" customFormat="1" ht="15" customHeight="1">
      <c r="A181" s="49"/>
      <c r="B181" s="40"/>
      <c r="C181" s="37" t="s">
        <v>102</v>
      </c>
      <c r="D181" s="20"/>
      <c r="E181" s="130"/>
      <c r="F181" s="130"/>
      <c r="G181" s="132">
        <v>18000</v>
      </c>
    </row>
    <row r="182" spans="1:7" s="18" customFormat="1" ht="15" customHeight="1">
      <c r="A182" s="49"/>
      <c r="B182" s="40"/>
      <c r="C182" s="37" t="s">
        <v>103</v>
      </c>
      <c r="D182" s="20"/>
      <c r="E182" s="130"/>
      <c r="F182" s="130"/>
      <c r="G182" s="132">
        <v>15000</v>
      </c>
    </row>
    <row r="183" spans="1:7" s="18" customFormat="1" ht="15" customHeight="1">
      <c r="A183" s="49"/>
      <c r="B183" s="40"/>
      <c r="C183" s="37" t="s">
        <v>104</v>
      </c>
      <c r="D183" s="20"/>
      <c r="E183" s="130"/>
      <c r="F183" s="130"/>
      <c r="G183" s="132">
        <v>17000</v>
      </c>
    </row>
    <row r="184" spans="1:7" s="18" customFormat="1" ht="15">
      <c r="A184" s="50"/>
      <c r="B184" s="41"/>
      <c r="C184" s="37" t="s">
        <v>105</v>
      </c>
      <c r="D184" s="20"/>
      <c r="E184" s="130"/>
      <c r="F184" s="130"/>
      <c r="G184" s="132">
        <v>25000</v>
      </c>
    </row>
    <row r="185" spans="1:7" s="18" customFormat="1" ht="15">
      <c r="A185" s="50"/>
      <c r="B185" s="41"/>
      <c r="C185" s="37" t="s">
        <v>106</v>
      </c>
      <c r="D185" s="20"/>
      <c r="E185" s="130"/>
      <c r="F185" s="130"/>
      <c r="G185" s="132">
        <v>16000</v>
      </c>
    </row>
    <row r="186" spans="1:7" s="18" customFormat="1" ht="15">
      <c r="A186" s="50"/>
      <c r="B186" s="41"/>
      <c r="C186" s="37" t="s">
        <v>177</v>
      </c>
      <c r="D186" s="20"/>
      <c r="E186" s="130"/>
      <c r="F186" s="130"/>
      <c r="G186" s="132">
        <v>15000</v>
      </c>
    </row>
    <row r="187" spans="1:7" s="18" customFormat="1" ht="15">
      <c r="A187" s="50"/>
      <c r="B187" s="41"/>
      <c r="C187" s="37" t="s">
        <v>107</v>
      </c>
      <c r="D187" s="20"/>
      <c r="E187" s="130"/>
      <c r="F187" s="130"/>
      <c r="G187" s="132">
        <v>21000</v>
      </c>
    </row>
    <row r="188" spans="1:7" s="18" customFormat="1" ht="15">
      <c r="A188" s="50"/>
      <c r="B188" s="41"/>
      <c r="C188" s="37" t="s">
        <v>108</v>
      </c>
      <c r="D188" s="135"/>
      <c r="E188" s="130"/>
      <c r="F188" s="130"/>
      <c r="G188" s="132">
        <v>13000</v>
      </c>
    </row>
    <row r="189" spans="1:7" s="18" customFormat="1" ht="15">
      <c r="A189" s="50"/>
      <c r="B189" s="42"/>
      <c r="C189" s="37" t="s">
        <v>109</v>
      </c>
      <c r="D189" s="130"/>
      <c r="E189" s="130"/>
      <c r="F189" s="130"/>
      <c r="G189" s="132">
        <v>13000</v>
      </c>
    </row>
    <row r="190" spans="1:7" s="18" customFormat="1" ht="15">
      <c r="A190" s="50"/>
      <c r="B190" s="42"/>
      <c r="C190" s="37" t="s">
        <v>337</v>
      </c>
      <c r="D190" s="130"/>
      <c r="E190" s="130"/>
      <c r="F190" s="130"/>
      <c r="G190" s="132">
        <v>20000</v>
      </c>
    </row>
    <row r="191" spans="1:7" s="18" customFormat="1" ht="15">
      <c r="A191" s="50"/>
      <c r="B191" s="42"/>
      <c r="C191" s="37" t="s">
        <v>338</v>
      </c>
      <c r="D191" s="130"/>
      <c r="E191" s="130"/>
      <c r="F191" s="130"/>
      <c r="G191" s="132">
        <v>20000</v>
      </c>
    </row>
    <row r="192" spans="1:7" s="18" customFormat="1" ht="15">
      <c r="A192" s="50"/>
      <c r="B192" s="42"/>
      <c r="C192" s="37" t="s">
        <v>182</v>
      </c>
      <c r="D192" s="130"/>
      <c r="E192" s="130"/>
      <c r="F192" s="130"/>
      <c r="G192" s="132">
        <v>15000</v>
      </c>
    </row>
    <row r="193" spans="1:7" s="18" customFormat="1" ht="15">
      <c r="A193" s="50"/>
      <c r="B193" s="42"/>
      <c r="C193" s="37" t="s">
        <v>183</v>
      </c>
      <c r="D193" s="130"/>
      <c r="E193" s="130"/>
      <c r="F193" s="130"/>
      <c r="G193" s="132">
        <v>15000</v>
      </c>
    </row>
    <row r="194" spans="1:7" s="18" customFormat="1" ht="15">
      <c r="A194" s="50"/>
      <c r="B194" s="42"/>
      <c r="C194" s="37" t="s">
        <v>184</v>
      </c>
      <c r="D194" s="130"/>
      <c r="E194" s="130"/>
      <c r="F194" s="130"/>
      <c r="G194" s="132">
        <v>15000</v>
      </c>
    </row>
    <row r="195" spans="1:7" s="18" customFormat="1" ht="15">
      <c r="A195" s="50"/>
      <c r="B195" s="42"/>
      <c r="C195" s="37" t="s">
        <v>336</v>
      </c>
      <c r="D195" s="130"/>
      <c r="E195" s="130"/>
      <c r="F195" s="130"/>
      <c r="G195" s="132">
        <v>20000</v>
      </c>
    </row>
    <row r="196" spans="1:7" s="18" customFormat="1" ht="15">
      <c r="A196" s="50"/>
      <c r="B196" s="42"/>
      <c r="C196" s="37" t="s">
        <v>339</v>
      </c>
      <c r="D196" s="130"/>
      <c r="E196" s="130"/>
      <c r="F196" s="130"/>
      <c r="G196" s="132">
        <v>20000</v>
      </c>
    </row>
    <row r="197" spans="1:7" s="18" customFormat="1" ht="15">
      <c r="A197" s="50"/>
      <c r="B197" s="42"/>
      <c r="C197" s="37" t="s">
        <v>344</v>
      </c>
      <c r="D197" s="130"/>
      <c r="E197" s="130"/>
      <c r="F197" s="130"/>
      <c r="G197" s="132">
        <v>20000</v>
      </c>
    </row>
    <row r="198" spans="1:7" s="18" customFormat="1" ht="15">
      <c r="A198" s="50"/>
      <c r="B198" s="42"/>
      <c r="C198" s="37" t="s">
        <v>282</v>
      </c>
      <c r="D198" s="130"/>
      <c r="E198" s="130"/>
      <c r="F198" s="130"/>
      <c r="G198" s="132">
        <v>20000</v>
      </c>
    </row>
    <row r="199" spans="1:7" s="18" customFormat="1" ht="15">
      <c r="A199" s="50"/>
      <c r="B199" s="42"/>
      <c r="C199" s="37" t="s">
        <v>283</v>
      </c>
      <c r="D199" s="130"/>
      <c r="E199" s="130"/>
      <c r="F199" s="130"/>
      <c r="G199" s="132">
        <v>20000</v>
      </c>
    </row>
    <row r="200" spans="1:7" s="18" customFormat="1" ht="15">
      <c r="A200" s="50"/>
      <c r="B200" s="42"/>
      <c r="C200" s="37" t="s">
        <v>185</v>
      </c>
      <c r="D200" s="130"/>
      <c r="E200" s="130"/>
      <c r="F200" s="130"/>
      <c r="G200" s="132">
        <v>15000</v>
      </c>
    </row>
    <row r="201" spans="1:7" s="18" customFormat="1" ht="15">
      <c r="A201" s="50"/>
      <c r="B201" s="42"/>
      <c r="C201" s="37" t="s">
        <v>186</v>
      </c>
      <c r="D201" s="130"/>
      <c r="E201" s="130"/>
      <c r="F201" s="130"/>
      <c r="G201" s="132">
        <v>15000</v>
      </c>
    </row>
    <row r="202" spans="1:7" s="18" customFormat="1" ht="15">
      <c r="A202" s="50"/>
      <c r="B202" s="42"/>
      <c r="C202" s="37" t="s">
        <v>187</v>
      </c>
      <c r="D202" s="130"/>
      <c r="E202" s="130"/>
      <c r="F202" s="130"/>
      <c r="G202" s="132">
        <v>21000</v>
      </c>
    </row>
    <row r="203" spans="1:7" s="18" customFormat="1" ht="15">
      <c r="A203" s="50"/>
      <c r="B203" s="42"/>
      <c r="C203" s="37" t="s">
        <v>188</v>
      </c>
      <c r="D203" s="130"/>
      <c r="E203" s="130"/>
      <c r="F203" s="130"/>
      <c r="G203" s="132">
        <v>20000</v>
      </c>
    </row>
    <row r="204" spans="1:7" s="18" customFormat="1" ht="15">
      <c r="A204" s="50"/>
      <c r="B204" s="42"/>
      <c r="C204" s="37" t="s">
        <v>340</v>
      </c>
      <c r="D204" s="130"/>
      <c r="E204" s="130"/>
      <c r="F204" s="130"/>
      <c r="G204" s="132">
        <v>20000</v>
      </c>
    </row>
    <row r="205" spans="1:7" s="18" customFormat="1" ht="15">
      <c r="A205" s="50"/>
      <c r="B205" s="42"/>
      <c r="C205" s="37" t="s">
        <v>341</v>
      </c>
      <c r="D205" s="130"/>
      <c r="E205" s="130"/>
      <c r="F205" s="130"/>
      <c r="G205" s="132">
        <v>20000</v>
      </c>
    </row>
    <row r="206" spans="1:7" s="18" customFormat="1" ht="15">
      <c r="A206" s="50"/>
      <c r="B206" s="42"/>
      <c r="C206" s="37" t="s">
        <v>342</v>
      </c>
      <c r="D206" s="130"/>
      <c r="E206" s="130"/>
      <c r="F206" s="130"/>
      <c r="G206" s="132">
        <v>30000</v>
      </c>
    </row>
    <row r="207" spans="1:7" s="18" customFormat="1" ht="15">
      <c r="A207" s="50"/>
      <c r="B207" s="42"/>
      <c r="C207" s="37" t="s">
        <v>343</v>
      </c>
      <c r="D207" s="130"/>
      <c r="E207" s="130"/>
      <c r="F207" s="130"/>
      <c r="G207" s="132">
        <v>30000</v>
      </c>
    </row>
    <row r="208" spans="1:7" s="18" customFormat="1" ht="15">
      <c r="A208" s="50"/>
      <c r="B208" s="42"/>
      <c r="C208" s="37" t="s">
        <v>190</v>
      </c>
      <c r="D208" s="130"/>
      <c r="E208" s="130"/>
      <c r="F208" s="130"/>
      <c r="G208" s="132">
        <v>20000</v>
      </c>
    </row>
    <row r="209" spans="1:7" s="18" customFormat="1" ht="15">
      <c r="A209" s="313"/>
      <c r="B209" s="275"/>
      <c r="C209" s="37" t="s">
        <v>189</v>
      </c>
      <c r="D209" s="130"/>
      <c r="E209" s="130"/>
      <c r="F209" s="130"/>
      <c r="G209" s="132">
        <v>20000</v>
      </c>
    </row>
    <row r="210" spans="1:7" s="18" customFormat="1" ht="15">
      <c r="A210" s="313"/>
      <c r="B210" s="275"/>
      <c r="C210" s="37" t="s">
        <v>191</v>
      </c>
      <c r="D210" s="130"/>
      <c r="E210" s="130"/>
      <c r="F210" s="130"/>
      <c r="G210" s="132">
        <v>35000</v>
      </c>
    </row>
    <row r="211" spans="1:7" s="18" customFormat="1" ht="15">
      <c r="A211" s="51"/>
      <c r="B211" s="178"/>
      <c r="C211" s="37" t="s">
        <v>192</v>
      </c>
      <c r="D211" s="130"/>
      <c r="E211" s="130"/>
      <c r="F211" s="130"/>
      <c r="G211" s="132">
        <v>20000</v>
      </c>
    </row>
    <row r="212" spans="1:7" s="18" customFormat="1" ht="15">
      <c r="A212" s="50"/>
      <c r="B212" s="42"/>
      <c r="C212" s="37" t="s">
        <v>193</v>
      </c>
      <c r="D212" s="130"/>
      <c r="E212" s="130"/>
      <c r="F212" s="130"/>
      <c r="G212" s="132">
        <v>25000</v>
      </c>
    </row>
    <row r="213" spans="1:7" s="18" customFormat="1" ht="15">
      <c r="A213" s="162"/>
      <c r="B213" s="42"/>
      <c r="C213" s="37" t="s">
        <v>194</v>
      </c>
      <c r="D213" s="130"/>
      <c r="E213" s="130"/>
      <c r="F213" s="130"/>
      <c r="G213" s="132">
        <v>15760</v>
      </c>
    </row>
    <row r="214" spans="1:7" s="18" customFormat="1" ht="28.5" customHeight="1">
      <c r="A214" s="162"/>
      <c r="B214" s="163"/>
      <c r="C214" s="20" t="s">
        <v>284</v>
      </c>
      <c r="D214" s="130"/>
      <c r="E214" s="130"/>
      <c r="F214" s="130"/>
      <c r="G214" s="106">
        <f>G215+G216+G217+G218+G219+G220+G221+G222+G223+G224+G225+G226+G227+G228</f>
        <v>1000000</v>
      </c>
    </row>
    <row r="215" spans="1:7" s="57" customFormat="1" ht="19.5" customHeight="1">
      <c r="A215" s="162"/>
      <c r="B215" s="163"/>
      <c r="C215" s="62" t="s">
        <v>110</v>
      </c>
      <c r="D215" s="133"/>
      <c r="E215" s="133"/>
      <c r="F215" s="133"/>
      <c r="G215" s="136">
        <v>135000</v>
      </c>
    </row>
    <row r="216" spans="1:7" s="57" customFormat="1" ht="15">
      <c r="A216" s="162"/>
      <c r="B216" s="163"/>
      <c r="C216" s="62" t="s">
        <v>111</v>
      </c>
      <c r="D216" s="133"/>
      <c r="E216" s="133"/>
      <c r="F216" s="133"/>
      <c r="G216" s="136">
        <v>77000</v>
      </c>
    </row>
    <row r="217" spans="1:7" s="57" customFormat="1" ht="15">
      <c r="A217" s="313"/>
      <c r="B217" s="275"/>
      <c r="C217" s="38" t="s">
        <v>197</v>
      </c>
      <c r="D217" s="131"/>
      <c r="E217" s="131"/>
      <c r="F217" s="131"/>
      <c r="G217" s="129">
        <v>66700</v>
      </c>
    </row>
    <row r="218" spans="1:7" s="57" customFormat="1" ht="15">
      <c r="A218" s="313"/>
      <c r="B218" s="275"/>
      <c r="C218" s="38" t="s">
        <v>285</v>
      </c>
      <c r="D218" s="131"/>
      <c r="E218" s="131"/>
      <c r="F218" s="131"/>
      <c r="G218" s="129">
        <v>100000</v>
      </c>
    </row>
    <row r="219" spans="1:7" s="57" customFormat="1" ht="15">
      <c r="A219" s="313"/>
      <c r="B219" s="163"/>
      <c r="C219" s="62" t="s">
        <v>286</v>
      </c>
      <c r="D219" s="133"/>
      <c r="E219" s="133"/>
      <c r="F219" s="133"/>
      <c r="G219" s="136">
        <v>100000</v>
      </c>
    </row>
    <row r="220" spans="1:7" s="57" customFormat="1" ht="15">
      <c r="A220" s="313"/>
      <c r="B220" s="163"/>
      <c r="C220" s="38" t="s">
        <v>345</v>
      </c>
      <c r="D220" s="131"/>
      <c r="E220" s="131"/>
      <c r="F220" s="131"/>
      <c r="G220" s="129">
        <v>21300</v>
      </c>
    </row>
    <row r="221" spans="1:7" s="57" customFormat="1" ht="15">
      <c r="A221" s="313"/>
      <c r="B221" s="163"/>
      <c r="C221" s="38" t="s">
        <v>196</v>
      </c>
      <c r="D221" s="131"/>
      <c r="E221" s="131"/>
      <c r="F221" s="131"/>
      <c r="G221" s="129">
        <v>72000</v>
      </c>
    </row>
    <row r="222" spans="1:7" s="57" customFormat="1" ht="15">
      <c r="A222" s="313"/>
      <c r="B222" s="163"/>
      <c r="C222" s="38" t="s">
        <v>195</v>
      </c>
      <c r="D222" s="131"/>
      <c r="E222" s="131"/>
      <c r="F222" s="131"/>
      <c r="G222" s="129">
        <v>24000</v>
      </c>
    </row>
    <row r="223" spans="1:7" s="57" customFormat="1" ht="15">
      <c r="A223" s="76"/>
      <c r="B223" s="75"/>
      <c r="C223" s="38" t="s">
        <v>198</v>
      </c>
      <c r="D223" s="131"/>
      <c r="E223" s="131"/>
      <c r="F223" s="131"/>
      <c r="G223" s="129">
        <v>82600</v>
      </c>
    </row>
    <row r="224" spans="1:7" s="57" customFormat="1" ht="15">
      <c r="A224" s="76"/>
      <c r="B224" s="75"/>
      <c r="C224" s="38" t="s">
        <v>199</v>
      </c>
      <c r="D224" s="131"/>
      <c r="E224" s="131"/>
      <c r="F224" s="131"/>
      <c r="G224" s="129">
        <v>45000</v>
      </c>
    </row>
    <row r="225" spans="1:7" s="57" customFormat="1" ht="15">
      <c r="A225" s="316"/>
      <c r="B225" s="315"/>
      <c r="C225" s="38" t="s">
        <v>200</v>
      </c>
      <c r="D225" s="131"/>
      <c r="E225" s="131"/>
      <c r="F225" s="131"/>
      <c r="G225" s="129">
        <v>75000</v>
      </c>
    </row>
    <row r="226" spans="1:7" s="57" customFormat="1" ht="15">
      <c r="A226" s="316"/>
      <c r="B226" s="315"/>
      <c r="C226" s="38" t="s">
        <v>201</v>
      </c>
      <c r="D226" s="131"/>
      <c r="E226" s="131"/>
      <c r="F226" s="131"/>
      <c r="G226" s="129">
        <v>75000</v>
      </c>
    </row>
    <row r="227" spans="1:7" s="57" customFormat="1" ht="15">
      <c r="A227" s="76"/>
      <c r="B227" s="75"/>
      <c r="C227" s="38" t="s">
        <v>202</v>
      </c>
      <c r="D227" s="131"/>
      <c r="E227" s="131"/>
      <c r="F227" s="131"/>
      <c r="G227" s="129">
        <v>46400</v>
      </c>
    </row>
    <row r="228" spans="1:7" s="57" customFormat="1" ht="15">
      <c r="A228" s="76"/>
      <c r="B228" s="75"/>
      <c r="C228" s="38" t="s">
        <v>203</v>
      </c>
      <c r="D228" s="131"/>
      <c r="E228" s="131"/>
      <c r="F228" s="131"/>
      <c r="G228" s="129">
        <v>80000</v>
      </c>
    </row>
    <row r="229" spans="1:7" s="57" customFormat="1" ht="28.5" customHeight="1">
      <c r="A229" s="76"/>
      <c r="B229" s="75"/>
      <c r="C229" s="20" t="s">
        <v>204</v>
      </c>
      <c r="D229" s="130"/>
      <c r="E229" s="130"/>
      <c r="F229" s="130"/>
      <c r="G229" s="106">
        <v>10000</v>
      </c>
    </row>
    <row r="230" spans="1:7" s="57" customFormat="1" ht="28.5" customHeight="1">
      <c r="A230" s="77"/>
      <c r="B230" s="78"/>
      <c r="C230" s="20" t="s">
        <v>205</v>
      </c>
      <c r="D230" s="130"/>
      <c r="E230" s="130"/>
      <c r="F230" s="130"/>
      <c r="G230" s="106">
        <v>10000</v>
      </c>
    </row>
    <row r="231" spans="1:7" s="21" customFormat="1" ht="16.5" customHeight="1">
      <c r="A231" s="68">
        <v>100202</v>
      </c>
      <c r="B231" s="206" t="s">
        <v>113</v>
      </c>
      <c r="C231" s="206"/>
      <c r="D231" s="69"/>
      <c r="E231" s="70"/>
      <c r="F231" s="69"/>
      <c r="G231" s="71">
        <v>99900</v>
      </c>
    </row>
    <row r="232" spans="1:7" s="18" customFormat="1" ht="85.5" customHeight="1">
      <c r="A232" s="317"/>
      <c r="B232" s="303"/>
      <c r="C232" s="58" t="s">
        <v>287</v>
      </c>
      <c r="D232" s="305"/>
      <c r="E232" s="305"/>
      <c r="F232" s="295"/>
      <c r="G232" s="169">
        <v>99900</v>
      </c>
    </row>
    <row r="233" spans="1:7" s="18" customFormat="1" ht="17.25" customHeight="1">
      <c r="A233" s="318"/>
      <c r="B233" s="304"/>
      <c r="C233" s="59" t="s">
        <v>206</v>
      </c>
      <c r="D233" s="306"/>
      <c r="E233" s="306"/>
      <c r="F233" s="296"/>
      <c r="G233" s="125"/>
    </row>
    <row r="234" spans="1:7" s="21" customFormat="1" ht="18" customHeight="1">
      <c r="A234" s="68">
        <v>100203</v>
      </c>
      <c r="B234" s="206" t="s">
        <v>249</v>
      </c>
      <c r="C234" s="206"/>
      <c r="D234" s="69"/>
      <c r="E234" s="70"/>
      <c r="F234" s="69"/>
      <c r="G234" s="71">
        <f>G235</f>
        <v>1506340</v>
      </c>
    </row>
    <row r="235" spans="1:7" s="18" customFormat="1" ht="30">
      <c r="A235" s="52"/>
      <c r="B235" s="64"/>
      <c r="C235" s="63" t="s">
        <v>208</v>
      </c>
      <c r="D235" s="138"/>
      <c r="E235" s="138"/>
      <c r="F235" s="138"/>
      <c r="G235" s="169">
        <f>SUM(G236:G267)</f>
        <v>1506340</v>
      </c>
    </row>
    <row r="236" spans="1:7" s="18" customFormat="1" ht="15">
      <c r="A236" s="50"/>
      <c r="B236" s="65"/>
      <c r="C236" s="38" t="s">
        <v>209</v>
      </c>
      <c r="D236" s="139"/>
      <c r="E236" s="139"/>
      <c r="F236" s="139"/>
      <c r="G236" s="129">
        <v>104200</v>
      </c>
    </row>
    <row r="237" spans="1:7" s="18" customFormat="1" ht="15">
      <c r="A237" s="50"/>
      <c r="B237" s="65"/>
      <c r="C237" s="38" t="s">
        <v>226</v>
      </c>
      <c r="D237" s="139"/>
      <c r="E237" s="139"/>
      <c r="F237" s="139"/>
      <c r="G237" s="129">
        <v>195000</v>
      </c>
    </row>
    <row r="238" spans="1:7" s="18" customFormat="1" ht="15">
      <c r="A238" s="50"/>
      <c r="B238" s="65"/>
      <c r="C238" s="38" t="s">
        <v>210</v>
      </c>
      <c r="D238" s="139"/>
      <c r="E238" s="139"/>
      <c r="F238" s="139"/>
      <c r="G238" s="129">
        <v>15795</v>
      </c>
    </row>
    <row r="239" spans="1:7" s="18" customFormat="1" ht="15">
      <c r="A239" s="50"/>
      <c r="B239" s="65"/>
      <c r="C239" s="38" t="s">
        <v>211</v>
      </c>
      <c r="D239" s="139"/>
      <c r="E239" s="139"/>
      <c r="F239" s="139"/>
      <c r="G239" s="129">
        <v>90000</v>
      </c>
    </row>
    <row r="240" spans="1:7" s="18" customFormat="1" ht="15">
      <c r="A240" s="50"/>
      <c r="B240" s="65"/>
      <c r="C240" s="38" t="s">
        <v>350</v>
      </c>
      <c r="D240" s="139"/>
      <c r="E240" s="139"/>
      <c r="F240" s="139"/>
      <c r="G240" s="129">
        <v>60855</v>
      </c>
    </row>
    <row r="241" spans="1:7" s="18" customFormat="1" ht="15">
      <c r="A241" s="50"/>
      <c r="B241" s="65"/>
      <c r="C241" s="38" t="s">
        <v>212</v>
      </c>
      <c r="D241" s="139"/>
      <c r="E241" s="139"/>
      <c r="F241" s="139"/>
      <c r="G241" s="129">
        <v>74650</v>
      </c>
    </row>
    <row r="242" spans="1:7" s="18" customFormat="1" ht="15">
      <c r="A242" s="50"/>
      <c r="B242" s="65"/>
      <c r="C242" s="38" t="s">
        <v>326</v>
      </c>
      <c r="D242" s="139"/>
      <c r="E242" s="139"/>
      <c r="F242" s="139"/>
      <c r="G242" s="129">
        <v>25500</v>
      </c>
    </row>
    <row r="243" spans="1:7" s="18" customFormat="1" ht="16.5" customHeight="1">
      <c r="A243" s="50"/>
      <c r="B243" s="65"/>
      <c r="C243" s="38" t="s">
        <v>213</v>
      </c>
      <c r="D243" s="139"/>
      <c r="E243" s="139"/>
      <c r="F243" s="139"/>
      <c r="G243" s="129">
        <v>27600</v>
      </c>
    </row>
    <row r="244" spans="1:7" s="18" customFormat="1" ht="16.5" customHeight="1">
      <c r="A244" s="50"/>
      <c r="B244" s="65"/>
      <c r="C244" s="38" t="s">
        <v>327</v>
      </c>
      <c r="D244" s="139"/>
      <c r="E244" s="139"/>
      <c r="F244" s="139"/>
      <c r="G244" s="129">
        <v>26400</v>
      </c>
    </row>
    <row r="245" spans="1:7" s="18" customFormat="1" ht="15">
      <c r="A245" s="50"/>
      <c r="B245" s="65"/>
      <c r="C245" s="38" t="s">
        <v>214</v>
      </c>
      <c r="D245" s="139"/>
      <c r="E245" s="139"/>
      <c r="F245" s="139"/>
      <c r="G245" s="129">
        <v>100000</v>
      </c>
    </row>
    <row r="246" spans="1:7" s="18" customFormat="1" ht="16.5" customHeight="1">
      <c r="A246" s="50"/>
      <c r="B246" s="65"/>
      <c r="C246" s="38" t="s">
        <v>215</v>
      </c>
      <c r="D246" s="139"/>
      <c r="E246" s="139"/>
      <c r="F246" s="139"/>
      <c r="G246" s="129">
        <v>45450</v>
      </c>
    </row>
    <row r="247" spans="1:7" s="18" customFormat="1" ht="16.5" customHeight="1">
      <c r="A247" s="50"/>
      <c r="B247" s="65"/>
      <c r="C247" s="38" t="s">
        <v>288</v>
      </c>
      <c r="D247" s="139"/>
      <c r="E247" s="139"/>
      <c r="F247" s="139"/>
      <c r="G247" s="129">
        <v>34600</v>
      </c>
    </row>
    <row r="248" spans="1:7" s="18" customFormat="1" ht="19.5" customHeight="1">
      <c r="A248" s="50"/>
      <c r="B248" s="65"/>
      <c r="C248" s="38" t="s">
        <v>216</v>
      </c>
      <c r="D248" s="139"/>
      <c r="E248" s="139"/>
      <c r="F248" s="139"/>
      <c r="G248" s="129">
        <v>45700</v>
      </c>
    </row>
    <row r="249" spans="1:7" s="18" customFormat="1" ht="16.5" customHeight="1">
      <c r="A249" s="50"/>
      <c r="B249" s="65"/>
      <c r="C249" s="38" t="s">
        <v>217</v>
      </c>
      <c r="D249" s="139"/>
      <c r="E249" s="139"/>
      <c r="F249" s="139"/>
      <c r="G249" s="129">
        <v>34200</v>
      </c>
    </row>
    <row r="250" spans="1:7" s="18" customFormat="1" ht="17.25" customHeight="1">
      <c r="A250" s="313"/>
      <c r="B250" s="275"/>
      <c r="C250" s="38" t="s">
        <v>218</v>
      </c>
      <c r="D250" s="139"/>
      <c r="E250" s="139"/>
      <c r="F250" s="139"/>
      <c r="G250" s="129">
        <v>60000</v>
      </c>
    </row>
    <row r="251" spans="1:7" s="18" customFormat="1" ht="16.5" customHeight="1">
      <c r="A251" s="314"/>
      <c r="B251" s="300"/>
      <c r="C251" s="38" t="s">
        <v>219</v>
      </c>
      <c r="D251" s="139"/>
      <c r="E251" s="139"/>
      <c r="F251" s="139"/>
      <c r="G251" s="129">
        <v>65000</v>
      </c>
    </row>
    <row r="252" spans="1:7" s="18" customFormat="1" ht="30">
      <c r="A252" s="50"/>
      <c r="B252" s="65"/>
      <c r="C252" s="38" t="s">
        <v>227</v>
      </c>
      <c r="D252" s="139"/>
      <c r="E252" s="139"/>
      <c r="F252" s="139"/>
      <c r="G252" s="132">
        <v>54150</v>
      </c>
    </row>
    <row r="253" spans="1:7" s="18" customFormat="1" ht="18.75" customHeight="1">
      <c r="A253" s="50"/>
      <c r="B253" s="65"/>
      <c r="C253" s="38" t="s">
        <v>220</v>
      </c>
      <c r="D253" s="139"/>
      <c r="E253" s="139"/>
      <c r="F253" s="139"/>
      <c r="G253" s="129">
        <v>35350</v>
      </c>
    </row>
    <row r="254" spans="1:7" s="18" customFormat="1" ht="18.75" customHeight="1">
      <c r="A254" s="50"/>
      <c r="B254" s="65"/>
      <c r="C254" s="38" t="s">
        <v>328</v>
      </c>
      <c r="D254" s="139"/>
      <c r="E254" s="139"/>
      <c r="F254" s="139"/>
      <c r="G254" s="129">
        <v>31500</v>
      </c>
    </row>
    <row r="255" spans="1:7" s="18" customFormat="1" ht="16.5" customHeight="1">
      <c r="A255" s="50"/>
      <c r="B255" s="65"/>
      <c r="C255" s="38" t="s">
        <v>329</v>
      </c>
      <c r="D255" s="139"/>
      <c r="E255" s="139"/>
      <c r="F255" s="139"/>
      <c r="G255" s="129">
        <v>10700</v>
      </c>
    </row>
    <row r="256" spans="1:7" s="18" customFormat="1" ht="16.5" customHeight="1">
      <c r="A256" s="50"/>
      <c r="B256" s="275"/>
      <c r="C256" s="38" t="s">
        <v>347</v>
      </c>
      <c r="D256" s="139"/>
      <c r="E256" s="139"/>
      <c r="F256" s="139"/>
      <c r="G256" s="129">
        <v>13500</v>
      </c>
    </row>
    <row r="257" spans="1:7" s="18" customFormat="1" ht="18" customHeight="1">
      <c r="A257" s="313"/>
      <c r="B257" s="275"/>
      <c r="C257" s="38" t="s">
        <v>330</v>
      </c>
      <c r="D257" s="139"/>
      <c r="E257" s="139"/>
      <c r="F257" s="139"/>
      <c r="G257" s="129">
        <v>14400</v>
      </c>
    </row>
    <row r="258" spans="1:7" s="18" customFormat="1" ht="15">
      <c r="A258" s="313"/>
      <c r="B258" s="275"/>
      <c r="C258" s="38" t="s">
        <v>221</v>
      </c>
      <c r="D258" s="139"/>
      <c r="E258" s="139"/>
      <c r="F258" s="139"/>
      <c r="G258" s="129">
        <v>44650</v>
      </c>
    </row>
    <row r="259" spans="1:7" s="18" customFormat="1" ht="15">
      <c r="A259" s="313"/>
      <c r="B259" s="275"/>
      <c r="C259" s="62" t="s">
        <v>222</v>
      </c>
      <c r="D259" s="140"/>
      <c r="E259" s="140"/>
      <c r="F259" s="140"/>
      <c r="G259" s="136">
        <v>38750</v>
      </c>
    </row>
    <row r="260" spans="1:7" s="18" customFormat="1" ht="15">
      <c r="A260" s="50"/>
      <c r="B260" s="65"/>
      <c r="C260" s="38" t="s">
        <v>223</v>
      </c>
      <c r="D260" s="139"/>
      <c r="E260" s="139"/>
      <c r="F260" s="139"/>
      <c r="G260" s="129">
        <v>56400</v>
      </c>
    </row>
    <row r="261" spans="1:7" s="18" customFormat="1" ht="15">
      <c r="A261" s="50"/>
      <c r="B261" s="65"/>
      <c r="C261" s="38" t="s">
        <v>224</v>
      </c>
      <c r="D261" s="139"/>
      <c r="E261" s="139"/>
      <c r="F261" s="139"/>
      <c r="G261" s="129">
        <v>69200</v>
      </c>
    </row>
    <row r="262" spans="1:7" s="18" customFormat="1" ht="15">
      <c r="A262" s="50"/>
      <c r="B262" s="65"/>
      <c r="C262" s="38" t="s">
        <v>225</v>
      </c>
      <c r="D262" s="139"/>
      <c r="E262" s="139"/>
      <c r="F262" s="139"/>
      <c r="G262" s="129">
        <v>52350</v>
      </c>
    </row>
    <row r="263" spans="1:7" s="18" customFormat="1" ht="15">
      <c r="A263" s="50"/>
      <c r="B263" s="65"/>
      <c r="C263" s="38" t="s">
        <v>346</v>
      </c>
      <c r="D263" s="139"/>
      <c r="E263" s="139"/>
      <c r="F263" s="139"/>
      <c r="G263" s="129">
        <v>14100</v>
      </c>
    </row>
    <row r="264" spans="1:7" s="18" customFormat="1" ht="30">
      <c r="A264" s="50"/>
      <c r="B264" s="65"/>
      <c r="C264" s="38" t="s">
        <v>331</v>
      </c>
      <c r="D264" s="139"/>
      <c r="E264" s="139"/>
      <c r="F264" s="139"/>
      <c r="G264" s="129">
        <v>22840</v>
      </c>
    </row>
    <row r="265" spans="1:7" s="18" customFormat="1" ht="15">
      <c r="A265" s="50"/>
      <c r="B265" s="65"/>
      <c r="C265" s="38" t="s">
        <v>332</v>
      </c>
      <c r="D265" s="139"/>
      <c r="E265" s="139"/>
      <c r="F265" s="139"/>
      <c r="G265" s="129">
        <v>20000</v>
      </c>
    </row>
    <row r="266" spans="1:7" s="18" customFormat="1" ht="15">
      <c r="A266" s="313"/>
      <c r="B266" s="275"/>
      <c r="C266" s="38" t="s">
        <v>196</v>
      </c>
      <c r="D266" s="139"/>
      <c r="E266" s="139"/>
      <c r="F266" s="139"/>
      <c r="G266" s="129">
        <v>13500</v>
      </c>
    </row>
    <row r="267" spans="1:7" s="18" customFormat="1" ht="15">
      <c r="A267" s="314"/>
      <c r="B267" s="300"/>
      <c r="C267" s="38" t="s">
        <v>333</v>
      </c>
      <c r="D267" s="139"/>
      <c r="E267" s="139"/>
      <c r="F267" s="139"/>
      <c r="G267" s="129">
        <v>10000</v>
      </c>
    </row>
    <row r="268" spans="1:7" s="18" customFormat="1" ht="29.25" customHeight="1">
      <c r="A268" s="68">
        <v>150101</v>
      </c>
      <c r="B268" s="206" t="s">
        <v>230</v>
      </c>
      <c r="C268" s="206"/>
      <c r="D268" s="69"/>
      <c r="E268" s="70"/>
      <c r="F268" s="69"/>
      <c r="G268" s="71">
        <f>G269+G270+G271+G272</f>
        <v>908160</v>
      </c>
    </row>
    <row r="269" spans="1:7" s="18" customFormat="1" ht="24" customHeight="1">
      <c r="A269" s="207"/>
      <c r="B269" s="297"/>
      <c r="C269" s="20" t="s">
        <v>236</v>
      </c>
      <c r="D269" s="141"/>
      <c r="E269" s="141"/>
      <c r="F269" s="141"/>
      <c r="G269" s="106">
        <v>46249</v>
      </c>
    </row>
    <row r="270" spans="1:7" s="18" customFormat="1" ht="30">
      <c r="A270" s="208"/>
      <c r="B270" s="298"/>
      <c r="C270" s="20" t="s">
        <v>237</v>
      </c>
      <c r="D270" s="141"/>
      <c r="E270" s="141"/>
      <c r="F270" s="141"/>
      <c r="G270" s="106">
        <v>86000</v>
      </c>
    </row>
    <row r="271" spans="1:7" s="18" customFormat="1" ht="30">
      <c r="A271" s="208"/>
      <c r="B271" s="298"/>
      <c r="C271" s="20" t="s">
        <v>238</v>
      </c>
      <c r="D271" s="141"/>
      <c r="E271" s="141"/>
      <c r="F271" s="141"/>
      <c r="G271" s="106">
        <v>233712</v>
      </c>
    </row>
    <row r="272" spans="1:7" s="18" customFormat="1" ht="45">
      <c r="A272" s="208"/>
      <c r="B272" s="298"/>
      <c r="C272" s="20" t="s">
        <v>239</v>
      </c>
      <c r="D272" s="141"/>
      <c r="E272" s="141"/>
      <c r="F272" s="141"/>
      <c r="G272" s="106">
        <v>542199</v>
      </c>
    </row>
    <row r="273" spans="1:7" s="21" customFormat="1" ht="42" customHeight="1">
      <c r="A273" s="68">
        <v>170703</v>
      </c>
      <c r="B273" s="231" t="s">
        <v>77</v>
      </c>
      <c r="C273" s="231"/>
      <c r="D273" s="69"/>
      <c r="E273" s="70"/>
      <c r="F273" s="69"/>
      <c r="G273" s="71">
        <f>G274+G275+G286</f>
        <v>5650800</v>
      </c>
    </row>
    <row r="274" spans="1:7" s="18" customFormat="1" ht="28.5" customHeight="1">
      <c r="A274" s="52"/>
      <c r="B274" s="43"/>
      <c r="C274" s="20" t="s">
        <v>228</v>
      </c>
      <c r="D274" s="130"/>
      <c r="E274" s="130"/>
      <c r="F274" s="130"/>
      <c r="G274" s="106">
        <v>675000</v>
      </c>
    </row>
    <row r="275" spans="1:7" s="18" customFormat="1" ht="30" customHeight="1">
      <c r="A275" s="50"/>
      <c r="B275" s="44"/>
      <c r="C275" s="20" t="s">
        <v>229</v>
      </c>
      <c r="D275" s="130"/>
      <c r="E275" s="130"/>
      <c r="F275" s="130"/>
      <c r="G275" s="106">
        <f>G276+G277+G278+G279+G280+G281+G282+G283+G284+G285</f>
        <v>4845800</v>
      </c>
    </row>
    <row r="276" spans="1:7" s="18" customFormat="1" ht="15.75" customHeight="1">
      <c r="A276" s="50"/>
      <c r="B276" s="44"/>
      <c r="C276" s="8" t="s">
        <v>114</v>
      </c>
      <c r="D276" s="131"/>
      <c r="E276" s="131"/>
      <c r="F276" s="131"/>
      <c r="G276" s="132">
        <v>296000</v>
      </c>
    </row>
    <row r="277" spans="1:7" s="18" customFormat="1" ht="15">
      <c r="A277" s="50"/>
      <c r="B277" s="44"/>
      <c r="C277" s="8" t="s">
        <v>115</v>
      </c>
      <c r="D277" s="131"/>
      <c r="E277" s="131"/>
      <c r="F277" s="131"/>
      <c r="G277" s="132">
        <v>295000</v>
      </c>
    </row>
    <row r="278" spans="1:7" s="18" customFormat="1" ht="15">
      <c r="A278" s="50"/>
      <c r="B278" s="44"/>
      <c r="C278" s="8" t="s">
        <v>116</v>
      </c>
      <c r="D278" s="131"/>
      <c r="E278" s="131"/>
      <c r="F278" s="131"/>
      <c r="G278" s="132">
        <v>158440</v>
      </c>
    </row>
    <row r="279" spans="1:7" s="18" customFormat="1" ht="15">
      <c r="A279" s="50"/>
      <c r="B279" s="44"/>
      <c r="C279" s="8" t="s">
        <v>117</v>
      </c>
      <c r="D279" s="131"/>
      <c r="E279" s="131"/>
      <c r="F279" s="131"/>
      <c r="G279" s="132">
        <v>299000</v>
      </c>
    </row>
    <row r="280" spans="1:7" s="18" customFormat="1" ht="30">
      <c r="A280" s="50"/>
      <c r="B280" s="44"/>
      <c r="C280" s="8" t="s">
        <v>290</v>
      </c>
      <c r="D280" s="131"/>
      <c r="E280" s="131"/>
      <c r="F280" s="131" t="s">
        <v>334</v>
      </c>
      <c r="G280" s="132">
        <v>668100</v>
      </c>
    </row>
    <row r="281" spans="1:7" s="18" customFormat="1" ht="15">
      <c r="A281" s="50"/>
      <c r="B281" s="44"/>
      <c r="C281" s="8" t="s">
        <v>118</v>
      </c>
      <c r="D281" s="131"/>
      <c r="E281" s="131"/>
      <c r="F281" s="131"/>
      <c r="G281" s="132">
        <v>681260</v>
      </c>
    </row>
    <row r="282" spans="1:7" s="18" customFormat="1" ht="15">
      <c r="A282" s="50"/>
      <c r="B282" s="44"/>
      <c r="C282" s="8" t="s">
        <v>119</v>
      </c>
      <c r="D282" s="131"/>
      <c r="E282" s="131"/>
      <c r="F282" s="131"/>
      <c r="G282" s="132">
        <v>1300000</v>
      </c>
    </row>
    <row r="283" spans="1:7" s="18" customFormat="1" ht="27.75" customHeight="1">
      <c r="A283" s="50"/>
      <c r="B283" s="44"/>
      <c r="C283" s="8" t="s">
        <v>300</v>
      </c>
      <c r="D283" s="131"/>
      <c r="E283" s="131"/>
      <c r="F283" s="131"/>
      <c r="G283" s="132">
        <v>550000</v>
      </c>
    </row>
    <row r="284" spans="1:7" s="18" customFormat="1" ht="15">
      <c r="A284" s="50"/>
      <c r="B284" s="44"/>
      <c r="C284" s="8" t="s">
        <v>120</v>
      </c>
      <c r="D284" s="131"/>
      <c r="E284" s="131"/>
      <c r="F284" s="131"/>
      <c r="G284" s="132">
        <v>299000</v>
      </c>
    </row>
    <row r="285" spans="1:7" s="18" customFormat="1" ht="15">
      <c r="A285" s="50"/>
      <c r="B285" s="44"/>
      <c r="C285" s="37" t="s">
        <v>224</v>
      </c>
      <c r="D285" s="131"/>
      <c r="E285" s="131"/>
      <c r="F285" s="131"/>
      <c r="G285" s="132">
        <v>299000</v>
      </c>
    </row>
    <row r="286" spans="1:7" s="18" customFormat="1" ht="15">
      <c r="A286" s="50"/>
      <c r="B286" s="44"/>
      <c r="C286" s="20" t="s">
        <v>121</v>
      </c>
      <c r="D286" s="130"/>
      <c r="E286" s="130"/>
      <c r="F286" s="130"/>
      <c r="G286" s="106">
        <f>G287</f>
        <v>130000</v>
      </c>
    </row>
    <row r="287" spans="1:7" s="18" customFormat="1" ht="15">
      <c r="A287" s="51"/>
      <c r="B287" s="45"/>
      <c r="C287" s="8" t="s">
        <v>122</v>
      </c>
      <c r="D287" s="131"/>
      <c r="E287" s="131"/>
      <c r="F287" s="131"/>
      <c r="G287" s="132">
        <v>130000</v>
      </c>
    </row>
    <row r="288" spans="1:7" s="21" customFormat="1" ht="27.75" customHeight="1">
      <c r="A288" s="68">
        <v>180409</v>
      </c>
      <c r="B288" s="231" t="s">
        <v>123</v>
      </c>
      <c r="C288" s="231"/>
      <c r="D288" s="69"/>
      <c r="E288" s="70"/>
      <c r="F288" s="69"/>
      <c r="G288" s="71">
        <f>G289+G290</f>
        <v>1250000</v>
      </c>
    </row>
    <row r="289" spans="1:7" s="18" customFormat="1" ht="14.25" customHeight="1">
      <c r="A289" s="209"/>
      <c r="B289" s="299"/>
      <c r="C289" s="72" t="s">
        <v>207</v>
      </c>
      <c r="D289" s="130"/>
      <c r="E289" s="130"/>
      <c r="F289" s="130"/>
      <c r="G289" s="128">
        <v>250000</v>
      </c>
    </row>
    <row r="290" spans="1:7" s="18" customFormat="1" ht="16.5" customHeight="1">
      <c r="A290" s="210"/>
      <c r="B290" s="275"/>
      <c r="C290" s="156" t="s">
        <v>231</v>
      </c>
      <c r="D290" s="137"/>
      <c r="E290" s="137"/>
      <c r="F290" s="137"/>
      <c r="G290" s="142">
        <v>1000000</v>
      </c>
    </row>
    <row r="291" spans="1:7" s="24" customFormat="1" ht="15" customHeight="1">
      <c r="A291" s="168" t="s">
        <v>127</v>
      </c>
      <c r="B291" s="246" t="s">
        <v>129</v>
      </c>
      <c r="C291" s="246"/>
      <c r="D291" s="147"/>
      <c r="E291" s="147"/>
      <c r="F291" s="147"/>
      <c r="G291" s="82">
        <v>205000</v>
      </c>
    </row>
    <row r="292" spans="1:7" s="26" customFormat="1" ht="19.5" customHeight="1">
      <c r="A292" s="46" t="s">
        <v>128</v>
      </c>
      <c r="B292" s="47" t="s">
        <v>135</v>
      </c>
      <c r="C292" s="9" t="s">
        <v>130</v>
      </c>
      <c r="D292" s="130"/>
      <c r="E292" s="130"/>
      <c r="F292" s="130"/>
      <c r="G292" s="110">
        <v>205000</v>
      </c>
    </row>
    <row r="293" spans="1:7" s="24" customFormat="1" ht="14.25" customHeight="1">
      <c r="A293" s="168" t="s">
        <v>131</v>
      </c>
      <c r="B293" s="246" t="s">
        <v>132</v>
      </c>
      <c r="C293" s="246"/>
      <c r="D293" s="148"/>
      <c r="E293" s="149"/>
      <c r="F293" s="148"/>
      <c r="G293" s="79">
        <f>G294+G297+G299+G301</f>
        <v>1360000</v>
      </c>
    </row>
    <row r="294" spans="1:7" s="23" customFormat="1" ht="18" customHeight="1">
      <c r="A294" s="165" t="s">
        <v>21</v>
      </c>
      <c r="B294" s="48" t="s">
        <v>13</v>
      </c>
      <c r="C294" s="22" t="s">
        <v>130</v>
      </c>
      <c r="D294" s="150"/>
      <c r="E294" s="151"/>
      <c r="F294" s="150"/>
      <c r="G294" s="81">
        <v>910000</v>
      </c>
    </row>
    <row r="295" spans="1:7" ht="16.5" customHeight="1">
      <c r="A295" s="46" t="s">
        <v>22</v>
      </c>
      <c r="B295" s="204" t="s">
        <v>14</v>
      </c>
      <c r="C295" s="205"/>
      <c r="D295" s="104"/>
      <c r="E295" s="127"/>
      <c r="F295" s="104"/>
      <c r="G295" s="110">
        <v>310000</v>
      </c>
    </row>
    <row r="296" spans="1:7" ht="15.75" customHeight="1">
      <c r="A296" s="46" t="s">
        <v>23</v>
      </c>
      <c r="B296" s="204" t="s">
        <v>289</v>
      </c>
      <c r="C296" s="205"/>
      <c r="D296" s="104"/>
      <c r="E296" s="127"/>
      <c r="F296" s="104"/>
      <c r="G296" s="110">
        <v>600000</v>
      </c>
    </row>
    <row r="297" spans="1:7" s="4" customFormat="1" ht="26.25" customHeight="1">
      <c r="A297" s="68" t="s">
        <v>70</v>
      </c>
      <c r="B297" s="48" t="s">
        <v>158</v>
      </c>
      <c r="C297" s="22" t="s">
        <v>130</v>
      </c>
      <c r="D297" s="69"/>
      <c r="E297" s="152"/>
      <c r="F297" s="69"/>
      <c r="G297" s="153">
        <f>G298</f>
        <v>250000</v>
      </c>
    </row>
    <row r="298" spans="1:7" ht="15" customHeight="1">
      <c r="A298" s="46" t="s">
        <v>71</v>
      </c>
      <c r="B298" s="279" t="s">
        <v>72</v>
      </c>
      <c r="C298" s="279"/>
      <c r="D298" s="104"/>
      <c r="E298" s="127"/>
      <c r="F298" s="104"/>
      <c r="G298" s="117">
        <v>250000</v>
      </c>
    </row>
    <row r="299" spans="1:7" s="4" customFormat="1" ht="27" customHeight="1">
      <c r="A299" s="68" t="s">
        <v>45</v>
      </c>
      <c r="B299" s="166" t="s">
        <v>46</v>
      </c>
      <c r="C299" s="22" t="s">
        <v>130</v>
      </c>
      <c r="D299" s="69"/>
      <c r="E299" s="152"/>
      <c r="F299" s="69"/>
      <c r="G299" s="153">
        <f>G300</f>
        <v>100000</v>
      </c>
    </row>
    <row r="300" spans="1:7" ht="14.25" customHeight="1">
      <c r="A300" s="46">
        <v>110202</v>
      </c>
      <c r="B300" s="279" t="s">
        <v>143</v>
      </c>
      <c r="C300" s="279"/>
      <c r="D300" s="104"/>
      <c r="E300" s="127"/>
      <c r="F300" s="104"/>
      <c r="G300" s="117">
        <v>100000</v>
      </c>
    </row>
    <row r="301" spans="1:7" s="4" customFormat="1" ht="42.75" customHeight="1">
      <c r="A301" s="68" t="s">
        <v>151</v>
      </c>
      <c r="B301" s="166" t="s">
        <v>152</v>
      </c>
      <c r="C301" s="22" t="s">
        <v>130</v>
      </c>
      <c r="D301" s="69"/>
      <c r="E301" s="152"/>
      <c r="F301" s="69"/>
      <c r="G301" s="153">
        <f>G302</f>
        <v>100000</v>
      </c>
    </row>
    <row r="302" spans="1:7" ht="15.75" customHeight="1">
      <c r="A302" s="46">
        <v>130107</v>
      </c>
      <c r="B302" s="279" t="s">
        <v>153</v>
      </c>
      <c r="C302" s="279"/>
      <c r="D302" s="104"/>
      <c r="E302" s="127"/>
      <c r="F302" s="104"/>
      <c r="G302" s="117">
        <v>100000</v>
      </c>
    </row>
    <row r="303" spans="1:7" ht="15.75" customHeight="1">
      <c r="A303" s="167" t="s">
        <v>133</v>
      </c>
      <c r="B303" s="211" t="s">
        <v>134</v>
      </c>
      <c r="C303" s="211"/>
      <c r="D303" s="154"/>
      <c r="E303" s="155"/>
      <c r="F303" s="154"/>
      <c r="G303" s="79">
        <v>1000000</v>
      </c>
    </row>
    <row r="304" spans="1:7" ht="27.75" customHeight="1">
      <c r="A304" s="165" t="s">
        <v>36</v>
      </c>
      <c r="B304" s="48" t="s">
        <v>139</v>
      </c>
      <c r="C304" s="22" t="s">
        <v>130</v>
      </c>
      <c r="D304" s="104"/>
      <c r="E304" s="127"/>
      <c r="F304" s="104"/>
      <c r="G304" s="71">
        <f>G305+G306+G307+G308+G309</f>
        <v>1000000</v>
      </c>
    </row>
    <row r="305" spans="1:7" ht="14.25" customHeight="1">
      <c r="A305" s="53" t="s">
        <v>140</v>
      </c>
      <c r="B305" s="204" t="s">
        <v>37</v>
      </c>
      <c r="C305" s="205"/>
      <c r="D305" s="104"/>
      <c r="E305" s="127"/>
      <c r="F305" s="104"/>
      <c r="G305" s="110">
        <v>287000</v>
      </c>
    </row>
    <row r="306" spans="1:7" ht="16.5" customHeight="1">
      <c r="A306" s="53" t="s">
        <v>81</v>
      </c>
      <c r="B306" s="204" t="s">
        <v>141</v>
      </c>
      <c r="C306" s="205"/>
      <c r="D306" s="104"/>
      <c r="E306" s="127"/>
      <c r="F306" s="104"/>
      <c r="G306" s="110">
        <v>96000</v>
      </c>
    </row>
    <row r="307" spans="1:7" ht="14.25" customHeight="1">
      <c r="A307" s="53" t="s">
        <v>142</v>
      </c>
      <c r="B307" s="204" t="s">
        <v>154</v>
      </c>
      <c r="C307" s="205"/>
      <c r="D307" s="104"/>
      <c r="E307" s="127"/>
      <c r="F307" s="104"/>
      <c r="G307" s="110">
        <v>160000</v>
      </c>
    </row>
    <row r="308" spans="1:7" ht="15" customHeight="1">
      <c r="A308" s="53" t="s">
        <v>43</v>
      </c>
      <c r="B308" s="204" t="s">
        <v>155</v>
      </c>
      <c r="C308" s="205"/>
      <c r="D308" s="104"/>
      <c r="E308" s="127"/>
      <c r="F308" s="104"/>
      <c r="G308" s="110">
        <v>242000</v>
      </c>
    </row>
    <row r="309" spans="1:7" ht="15.75" customHeight="1">
      <c r="A309" s="53" t="s">
        <v>44</v>
      </c>
      <c r="B309" s="204" t="s">
        <v>156</v>
      </c>
      <c r="C309" s="205"/>
      <c r="D309" s="104"/>
      <c r="E309" s="127"/>
      <c r="F309" s="104"/>
      <c r="G309" s="110">
        <v>215000</v>
      </c>
    </row>
    <row r="310" spans="1:7" ht="15.75" customHeight="1">
      <c r="A310" s="167" t="s">
        <v>303</v>
      </c>
      <c r="B310" s="211" t="s">
        <v>304</v>
      </c>
      <c r="C310" s="211"/>
      <c r="D310" s="188"/>
      <c r="E310" s="189"/>
      <c r="F310" s="188"/>
      <c r="G310" s="171">
        <f>G311</f>
        <v>668600</v>
      </c>
    </row>
    <row r="311" spans="1:7" s="18" customFormat="1" ht="30.75" customHeight="1">
      <c r="A311" s="187">
        <v>150202</v>
      </c>
      <c r="B311" s="204" t="s">
        <v>305</v>
      </c>
      <c r="C311" s="205"/>
      <c r="D311" s="118"/>
      <c r="E311" s="107"/>
      <c r="F311" s="118"/>
      <c r="G311" s="106">
        <v>668600</v>
      </c>
    </row>
    <row r="312" spans="1:7" ht="30" customHeight="1">
      <c r="A312" s="167" t="s">
        <v>145</v>
      </c>
      <c r="B312" s="211" t="s">
        <v>144</v>
      </c>
      <c r="C312" s="211"/>
      <c r="D312" s="154"/>
      <c r="E312" s="155"/>
      <c r="F312" s="154"/>
      <c r="G312" s="80">
        <f>G313</f>
        <v>180000</v>
      </c>
    </row>
    <row r="313" spans="1:7" ht="24.75" customHeight="1">
      <c r="A313" s="46">
        <v>180409</v>
      </c>
      <c r="B313" s="204" t="s">
        <v>123</v>
      </c>
      <c r="C313" s="205"/>
      <c r="D313" s="104"/>
      <c r="E313" s="127"/>
      <c r="F313" s="104"/>
      <c r="G313" s="110">
        <v>180000</v>
      </c>
    </row>
    <row r="314" spans="1:7" s="24" customFormat="1" ht="27.75" customHeight="1">
      <c r="A314" s="167" t="s">
        <v>146</v>
      </c>
      <c r="B314" s="284" t="s">
        <v>157</v>
      </c>
      <c r="C314" s="285"/>
      <c r="D314" s="154"/>
      <c r="E314" s="155"/>
      <c r="F314" s="154"/>
      <c r="G314" s="80">
        <f>G315</f>
        <v>45000</v>
      </c>
    </row>
    <row r="315" spans="1:7" s="18" customFormat="1" ht="26.25" customHeight="1">
      <c r="A315" s="54" t="s">
        <v>147</v>
      </c>
      <c r="B315" s="47" t="s">
        <v>148</v>
      </c>
      <c r="C315" s="9" t="s">
        <v>242</v>
      </c>
      <c r="D315" s="118"/>
      <c r="E315" s="107"/>
      <c r="F315" s="118"/>
      <c r="G315" s="106">
        <v>45000</v>
      </c>
    </row>
    <row r="316" spans="1:9" s="24" customFormat="1" ht="13.5" customHeight="1">
      <c r="A316" s="170"/>
      <c r="B316" s="280" t="s">
        <v>294</v>
      </c>
      <c r="C316" s="281"/>
      <c r="D316" s="25"/>
      <c r="E316" s="25"/>
      <c r="F316" s="25"/>
      <c r="G316" s="171">
        <f>G314+G312+G303+G293+G291+G119+G12+G310</f>
        <v>33734500</v>
      </c>
      <c r="H316" s="198"/>
      <c r="I316" s="198"/>
    </row>
    <row r="317" spans="1:7" s="18" customFormat="1" ht="15" customHeight="1">
      <c r="A317" s="50"/>
      <c r="B317" s="274" t="s">
        <v>335</v>
      </c>
      <c r="C317" s="274"/>
      <c r="D317" s="19"/>
      <c r="E317" s="19"/>
      <c r="F317" s="19"/>
      <c r="G317" s="87">
        <f>G318</f>
        <v>428200</v>
      </c>
    </row>
    <row r="318" spans="1:7" s="18" customFormat="1" ht="16.5" customHeight="1">
      <c r="A318" s="90" t="s">
        <v>85</v>
      </c>
      <c r="B318" s="213" t="s">
        <v>84</v>
      </c>
      <c r="C318" s="213"/>
      <c r="D318" s="19"/>
      <c r="E318" s="19"/>
      <c r="F318" s="19"/>
      <c r="G318" s="87">
        <f>G319</f>
        <v>428200</v>
      </c>
    </row>
    <row r="319" spans="1:7" s="18" customFormat="1" ht="134.25" customHeight="1" thickBot="1">
      <c r="A319" s="53" t="s">
        <v>246</v>
      </c>
      <c r="B319" s="251" t="s">
        <v>251</v>
      </c>
      <c r="C319" s="252"/>
      <c r="D319" s="184"/>
      <c r="E319" s="15"/>
      <c r="F319" s="184"/>
      <c r="G319" s="106">
        <v>428200</v>
      </c>
    </row>
    <row r="320" spans="1:7" s="24" customFormat="1" ht="18.75" customHeight="1" thickBot="1">
      <c r="A320" s="179"/>
      <c r="B320" s="249" t="s">
        <v>293</v>
      </c>
      <c r="C320" s="250"/>
      <c r="D320" s="180"/>
      <c r="E320" s="180"/>
      <c r="F320" s="180"/>
      <c r="G320" s="181">
        <f>G317+G316</f>
        <v>34162700</v>
      </c>
    </row>
    <row r="321" spans="1:7" s="18" customFormat="1" ht="12.75">
      <c r="A321" s="216"/>
      <c r="B321" s="42"/>
      <c r="C321" s="217"/>
      <c r="D321" s="217"/>
      <c r="E321" s="217"/>
      <c r="F321" s="217"/>
      <c r="G321" s="217"/>
    </row>
    <row r="322" spans="1:7" s="221" customFormat="1" ht="12.75">
      <c r="A322" s="218"/>
      <c r="B322" s="219"/>
      <c r="C322" s="220"/>
      <c r="D322" s="220"/>
      <c r="E322" s="220"/>
      <c r="F322" s="220"/>
      <c r="G322" s="220"/>
    </row>
    <row r="323" spans="1:7" s="221" customFormat="1" ht="12.75">
      <c r="A323" s="218"/>
      <c r="B323" s="219"/>
      <c r="C323" s="220"/>
      <c r="D323" s="220"/>
      <c r="E323" s="220"/>
      <c r="F323" s="220"/>
      <c r="G323" s="220"/>
    </row>
    <row r="324" spans="1:7" s="221" customFormat="1" ht="12.75">
      <c r="A324" s="218"/>
      <c r="B324" s="219"/>
      <c r="C324" s="220"/>
      <c r="D324" s="220"/>
      <c r="E324" s="220"/>
      <c r="F324" s="220"/>
      <c r="G324" s="220"/>
    </row>
    <row r="325" spans="1:7" s="221" customFormat="1" ht="12.75">
      <c r="A325" s="218"/>
      <c r="B325" s="219"/>
      <c r="C325" s="220"/>
      <c r="D325" s="220"/>
      <c r="E325" s="220"/>
      <c r="F325" s="220"/>
      <c r="G325" s="220"/>
    </row>
    <row r="326" spans="1:7" s="10" customFormat="1" ht="12.75">
      <c r="A326" s="222"/>
      <c r="B326" s="222"/>
      <c r="C326" s="223"/>
      <c r="D326" s="223"/>
      <c r="E326" s="223"/>
      <c r="F326" s="223"/>
      <c r="G326" s="223"/>
    </row>
    <row r="327" spans="1:7" s="10" customFormat="1" ht="12.75">
      <c r="A327" s="222"/>
      <c r="B327" s="222"/>
      <c r="C327" s="223"/>
      <c r="D327" s="223"/>
      <c r="E327" s="223"/>
      <c r="F327" s="223"/>
      <c r="G327" s="223"/>
    </row>
    <row r="328" spans="1:7" s="10" customFormat="1" ht="12.75">
      <c r="A328" s="223"/>
      <c r="B328" s="223"/>
      <c r="C328" s="224"/>
      <c r="D328" s="223"/>
      <c r="E328" s="223"/>
      <c r="F328" s="223"/>
      <c r="G328" s="223"/>
    </row>
    <row r="329" spans="1:7" s="10" customFormat="1" ht="12.75">
      <c r="A329" s="223"/>
      <c r="B329" s="223"/>
      <c r="C329" s="224"/>
      <c r="D329" s="223"/>
      <c r="E329" s="223"/>
      <c r="F329" s="223"/>
      <c r="G329" s="223"/>
    </row>
    <row r="330" spans="1:7" s="10" customFormat="1" ht="12.75">
      <c r="A330" s="223"/>
      <c r="B330" s="225"/>
      <c r="C330" s="223"/>
      <c r="D330" s="223"/>
      <c r="E330" s="223"/>
      <c r="F330" s="223"/>
      <c r="G330" s="223"/>
    </row>
    <row r="331" spans="1:7" s="10" customFormat="1" ht="12.75">
      <c r="A331" s="226"/>
      <c r="D331" s="226"/>
      <c r="E331" s="226"/>
      <c r="F331" s="226"/>
      <c r="G331" s="227"/>
    </row>
    <row r="332" spans="1:7" s="10" customFormat="1" ht="12.75">
      <c r="A332" s="228"/>
      <c r="D332" s="226"/>
      <c r="E332" s="226"/>
      <c r="F332" s="226"/>
      <c r="G332" s="227"/>
    </row>
    <row r="333" spans="1:7" s="10" customFormat="1" ht="17.25">
      <c r="A333" s="229"/>
      <c r="D333" s="226"/>
      <c r="E333" s="226"/>
      <c r="F333" s="226"/>
      <c r="G333" s="227"/>
    </row>
    <row r="334" spans="1:7" s="10" customFormat="1" ht="15.75">
      <c r="A334" s="230"/>
      <c r="D334" s="226"/>
      <c r="E334" s="226"/>
      <c r="F334" s="226"/>
      <c r="G334" s="227"/>
    </row>
    <row r="335" spans="1:7" s="10" customFormat="1" ht="15.75">
      <c r="A335" s="230"/>
      <c r="D335" s="226"/>
      <c r="E335" s="226"/>
      <c r="F335" s="226"/>
      <c r="G335" s="227"/>
    </row>
    <row r="336" spans="1:7" s="10" customFormat="1" ht="24.75" customHeight="1">
      <c r="A336" s="248"/>
      <c r="B336" s="248"/>
      <c r="C336" s="248"/>
      <c r="D336" s="226"/>
      <c r="E336" s="226"/>
      <c r="F336" s="226"/>
      <c r="G336" s="227"/>
    </row>
    <row r="337" spans="4:7" s="10" customFormat="1" ht="12.75">
      <c r="D337" s="226"/>
      <c r="E337" s="226"/>
      <c r="F337" s="226"/>
      <c r="G337" s="227"/>
    </row>
    <row r="338" spans="4:7" s="10" customFormat="1" ht="12.75">
      <c r="D338" s="226"/>
      <c r="E338" s="226"/>
      <c r="F338" s="226"/>
      <c r="G338" s="227"/>
    </row>
    <row r="339" spans="4:7" s="10" customFormat="1" ht="12.75">
      <c r="D339" s="226"/>
      <c r="E339" s="226"/>
      <c r="F339" s="226"/>
      <c r="G339" s="227"/>
    </row>
    <row r="340" spans="4:7" s="10" customFormat="1" ht="12.75">
      <c r="D340" s="226"/>
      <c r="E340" s="226"/>
      <c r="F340" s="226"/>
      <c r="G340" s="227"/>
    </row>
    <row r="341" spans="4:7" s="10" customFormat="1" ht="12.75">
      <c r="D341" s="226"/>
      <c r="E341" s="226"/>
      <c r="F341" s="226"/>
      <c r="G341" s="227"/>
    </row>
    <row r="342" spans="4:7" s="10" customFormat="1" ht="12.75">
      <c r="D342" s="226"/>
      <c r="E342" s="226"/>
      <c r="F342" s="226"/>
      <c r="G342" s="227"/>
    </row>
  </sheetData>
  <mergeCells count="118">
    <mergeCell ref="A266:A267"/>
    <mergeCell ref="A175:A176"/>
    <mergeCell ref="A209:A210"/>
    <mergeCell ref="B225:B226"/>
    <mergeCell ref="A225:A226"/>
    <mergeCell ref="B250:B251"/>
    <mergeCell ref="A250:A251"/>
    <mergeCell ref="A217:A222"/>
    <mergeCell ref="A232:A233"/>
    <mergeCell ref="A257:A259"/>
    <mergeCell ref="A36:A37"/>
    <mergeCell ref="B36:B39"/>
    <mergeCell ref="A75:A76"/>
    <mergeCell ref="A78:A79"/>
    <mergeCell ref="B66:C66"/>
    <mergeCell ref="B65:C65"/>
    <mergeCell ref="E27:E28"/>
    <mergeCell ref="B232:B233"/>
    <mergeCell ref="D232:D233"/>
    <mergeCell ref="E232:E233"/>
    <mergeCell ref="B169:B171"/>
    <mergeCell ref="B217:B218"/>
    <mergeCell ref="B81:C81"/>
    <mergeCell ref="B74:C74"/>
    <mergeCell ref="B77:C77"/>
    <mergeCell ref="B75:B76"/>
    <mergeCell ref="B313:C313"/>
    <mergeCell ref="B306:C306"/>
    <mergeCell ref="B307:C307"/>
    <mergeCell ref="B231:C231"/>
    <mergeCell ref="B311:C311"/>
    <mergeCell ref="B256:B259"/>
    <mergeCell ref="B266:B267"/>
    <mergeCell ref="B312:C312"/>
    <mergeCell ref="F232:F233"/>
    <mergeCell ref="B300:C300"/>
    <mergeCell ref="B302:C302"/>
    <mergeCell ref="B295:C295"/>
    <mergeCell ref="B296:C296"/>
    <mergeCell ref="B291:C291"/>
    <mergeCell ref="B273:C273"/>
    <mergeCell ref="B234:C234"/>
    <mergeCell ref="B269:B272"/>
    <mergeCell ref="B289:B290"/>
    <mergeCell ref="A169:A171"/>
    <mergeCell ref="B41:B42"/>
    <mergeCell ref="A41:A42"/>
    <mergeCell ref="A59:A60"/>
    <mergeCell ref="A67:A71"/>
    <mergeCell ref="B78:B79"/>
    <mergeCell ref="B83:C83"/>
    <mergeCell ref="A104:A109"/>
    <mergeCell ref="B80:C80"/>
    <mergeCell ref="B88:C88"/>
    <mergeCell ref="B317:C317"/>
    <mergeCell ref="B209:B210"/>
    <mergeCell ref="B288:C288"/>
    <mergeCell ref="B67:B71"/>
    <mergeCell ref="B72:C72"/>
    <mergeCell ref="B298:C298"/>
    <mergeCell ref="B316:C316"/>
    <mergeCell ref="B120:C120"/>
    <mergeCell ref="B115:C115"/>
    <mergeCell ref="B314:C314"/>
    <mergeCell ref="F9:G9"/>
    <mergeCell ref="B61:C61"/>
    <mergeCell ref="B63:C63"/>
    <mergeCell ref="B58:C58"/>
    <mergeCell ref="B56:C56"/>
    <mergeCell ref="B34:C34"/>
    <mergeCell ref="B35:C35"/>
    <mergeCell ref="B40:C40"/>
    <mergeCell ref="D10:D11"/>
    <mergeCell ref="B59:B60"/>
    <mergeCell ref="A14:A31"/>
    <mergeCell ref="B14:B31"/>
    <mergeCell ref="B13:C13"/>
    <mergeCell ref="B12:C12"/>
    <mergeCell ref="E2:G2"/>
    <mergeCell ref="E3:G3"/>
    <mergeCell ref="A5:G5"/>
    <mergeCell ref="E1:G1"/>
    <mergeCell ref="A1:C1"/>
    <mergeCell ref="A2:C2"/>
    <mergeCell ref="G10:G11"/>
    <mergeCell ref="C10:C11"/>
    <mergeCell ref="E10:E11"/>
    <mergeCell ref="F10:F11"/>
    <mergeCell ref="B32:C32"/>
    <mergeCell ref="B119:C119"/>
    <mergeCell ref="B103:C103"/>
    <mergeCell ref="A336:C336"/>
    <mergeCell ref="B293:C293"/>
    <mergeCell ref="B303:C303"/>
    <mergeCell ref="B112:C112"/>
    <mergeCell ref="B309:C309"/>
    <mergeCell ref="B320:C320"/>
    <mergeCell ref="B319:C319"/>
    <mergeCell ref="B172:B173"/>
    <mergeCell ref="A172:A173"/>
    <mergeCell ref="B318:C318"/>
    <mergeCell ref="B308:C308"/>
    <mergeCell ref="B268:C268"/>
    <mergeCell ref="B305:C305"/>
    <mergeCell ref="A269:A272"/>
    <mergeCell ref="A289:A290"/>
    <mergeCell ref="B310:C310"/>
    <mergeCell ref="B175:B176"/>
    <mergeCell ref="B85:C85"/>
    <mergeCell ref="B86:B87"/>
    <mergeCell ref="A86:A87"/>
    <mergeCell ref="B104:B109"/>
    <mergeCell ref="B110:C110"/>
    <mergeCell ref="B113:B114"/>
    <mergeCell ref="A113:A114"/>
    <mergeCell ref="B163:B164"/>
    <mergeCell ref="A163:A164"/>
    <mergeCell ref="B116:B117"/>
  </mergeCells>
  <printOptions/>
  <pageMargins left="0.28" right="0.2" top="0.39" bottom="0.24" header="0.37" footer="0.24"/>
  <pageSetup horizontalDpi="600" verticalDpi="600" orientation="portrait" paperSize="9" scale="88" r:id="rId1"/>
  <rowBreaks count="1" manualBreakCount="1">
    <brk id="287"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WINXP</cp:lastModifiedBy>
  <cp:lastPrinted>2010-12-31T08:13:18Z</cp:lastPrinted>
  <dcterms:created xsi:type="dcterms:W3CDTF">1996-10-08T23:32:33Z</dcterms:created>
  <dcterms:modified xsi:type="dcterms:W3CDTF">2011-01-11T13:54:34Z</dcterms:modified>
  <cp:category/>
  <cp:version/>
  <cp:contentType/>
  <cp:contentStatus/>
</cp:coreProperties>
</file>